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60" windowWidth="17115" windowHeight="8955" activeTab="1"/>
  </bookViews>
  <sheets>
    <sheet name="теп.энергия" sheetId="1" r:id="rId1"/>
    <sheet name="теплоноситель" sheetId="3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__USD98">20.65</definedName>
    <definedName name="__vvv1">[1]!_xlbgnm.vvv1</definedName>
    <definedName name="_ddd1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_Dist_Bin" hidden="1">#REF!</definedName>
    <definedName name="_Dist_Values" hidden="1">#REF!</definedName>
    <definedName name="_Fill" hidden="1">#REF!</definedName>
    <definedName name="_Sort" hidden="1">#REF!</definedName>
    <definedName name="_USD98">20.65</definedName>
    <definedName name="_vvv1">[1]!_vvv1</definedName>
    <definedName name="_xlnm._FilterDatabase" hidden="1">#REF!</definedName>
    <definedName name="aaa" hidden="1">{"print95",#N/A,FALSE,"1995E.XLS";"print96",#N/A,FALSE,"1996E.XLS"}</definedName>
    <definedName name="AccessDatabase" hidden="1">"C:\Мои документы\НоваяОборотка.mdb"</definedName>
    <definedName name="aew" hidden="1">{"print95",#N/A,FALSE,"1995E.XLS";"print96",#N/A,FALSE,"1996E.XLS"}</definedName>
    <definedName name="AS2DocOpenMode" hidden="1">"AS2DocumentBrowse"</definedName>
    <definedName name="asd" hidden="1">{"print95",#N/A,FALSE,"1995E.XLS";"print96",#N/A,FALSE,"1996E.XLS"}</definedName>
    <definedName name="asdf" hidden="1">{"print95",#N/A,FALSE,"1995E.XLS";"print96",#N/A,FALSE,"1996E.XLS"}</definedName>
    <definedName name="avgUSD">5.785</definedName>
    <definedName name="awq" hidden="1">{"print95",#N/A,FALSE,"1995E.XLS";"print96",#N/A,FALSE,"1996E.XLS"}</definedName>
    <definedName name="aws" hidden="1">{"print95",#N/A,FALSE,"1995E.XLS";"print96",#N/A,FALSE,"1996E.XLS"}</definedName>
    <definedName name="Base_OptClick">[2]!Base_OptClick</definedName>
    <definedName name="bilant2" hidden="1">{#N/A,#N/A,FALSE,"HMF";#N/A,#N/A,FALSE,"FACIL";#N/A,#N/A,FALSE,"HMFINANCE";#N/A,#N/A,FALSE,"HMEUROPE";#N/A,#N/A,FALSE,"HHAB CONSO";#N/A,#N/A,FALSE,"PAB";#N/A,#N/A,FALSE,"MMC";#N/A,#N/A,FALSE,"THAI";#N/A,#N/A,FALSE,"SINPA";#N/A,#N/A,FALSE,"POLAND"}</definedName>
    <definedName name="BLPH1" hidden="1">'[3]Share Price 2002'!#REF!</definedName>
    <definedName name="BLPH2" hidden="1">'[3]Share Price 2002'!#REF!</definedName>
    <definedName name="Button_1">"НоваяОборотка_Лист1_Таблица"</definedName>
    <definedName name="clUSD">5.96</definedName>
    <definedName name="ct_int">[1]!ct_int</definedName>
    <definedName name="ddd" hidden="1">[4]Assumptions!#REF!</definedName>
    <definedName name="DeprOpen_СоцМашПроч" hidden="1">[5]XLR_NoRangeSheet!$AA$9</definedName>
    <definedName name="dfgkl" hidden="1">{#N/A,#N/A,FALSE,"HMF";#N/A,#N/A,FALSE,"FACIL";#N/A,#N/A,FALSE,"HMFINANCE";#N/A,#N/A,FALSE,"HMEUROPE";#N/A,#N/A,FALSE,"HHAB CONSO";#N/A,#N/A,FALSE,"PAB";#N/A,#N/A,FALSE,"MMC";#N/A,#N/A,FALSE,"THAI";#N/A,#N/A,FALSE,"SINPA";#N/A,#N/A,FALSE,"POLAND"}</definedName>
    <definedName name="dfgsdfgf">[2]!dfgsdfgf</definedName>
    <definedName name="dfsdf">[6]АНАЛИТ!$B$2:$B$87,[6]АНАЛИТ!#REF!,[6]АНАЛИТ!#REF!,[6]АНАЛИТ!$AB$2</definedName>
    <definedName name="ee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eee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er" hidden="1">{#N/A,#N/A,FALSE,"HMF";#N/A,#N/A,FALSE,"FACIL";#N/A,#N/A,FALSE,"HMFINANCE";#N/A,#N/A,FALSE,"HMEUROPE";#N/A,#N/A,FALSE,"HHAB CONSO";#N/A,#N/A,FALSE,"PAB";#N/A,#N/A,FALSE,"MMC";#N/A,#N/A,FALSE,"THAI";#N/A,#N/A,FALSE,"SINPA";#N/A,#N/A,FALSE,"POLAND"}</definedName>
    <definedName name="ewrkl">[2]!ewrkl</definedName>
    <definedName name="fyyf" hidden="1">{#N/A,#N/A,FALSE,"HMF";#N/A,#N/A,FALSE,"FACIL";#N/A,#N/A,FALSE,"HMFINANCE";#N/A,#N/A,FALSE,"HMEUROPE";#N/A,#N/A,FALSE,"HHAB CONSO";#N/A,#N/A,FALSE,"PAB";#N/A,#N/A,FALSE,"MMC";#N/A,#N/A,FALSE,"THAI";#N/A,#N/A,FALSE,"SINPA";#N/A,#N/A,FALSE,"POLAND"}</definedName>
    <definedName name="g" hidden="1">{#N/A,#N/A,FALSE,"1996";#N/A,#N/A,FALSE,"1995";#N/A,#N/A,FALSE,"1994"}</definedName>
    <definedName name="ggggg">[2]!ggggg</definedName>
    <definedName name="hhh">[1]!hhh</definedName>
    <definedName name="Hide4">[1]!Hide4</definedName>
    <definedName name="ii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iii" hidden="1">{#N/A,#N/A,FALSE,"HMF";#N/A,#N/A,FALSE,"FACIL";#N/A,#N/A,FALSE,"HMFINANCE";#N/A,#N/A,FALSE,"HMEUROPE";#N/A,#N/A,FALSE,"HHAB CONSO";#N/A,#N/A,FALSE,"PAB";#N/A,#N/A,FALSE,"MMC";#N/A,#N/A,FALSE,"THAI";#N/A,#N/A,FALSE,"SINPA";#N/A,#N/A,FALSE,"POLAND"}</definedName>
    <definedName name="jny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kkk">[1]!kkk</definedName>
    <definedName name="l">[2]!l</definedName>
    <definedName name="lll" hidden="1">{#N/A,#N/A,FALSE,"HMF";#N/A,#N/A,FALSE,"FACIL";#N/A,#N/A,FALSE,"HMFINANCE";#N/A,#N/A,FALSE,"HMEUROPE";#N/A,#N/A,FALSE,"HHAB CONSO";#N/A,#N/A,FALSE,"PAB";#N/A,#N/A,FALSE,"MMC";#N/A,#N/A,FALSE,"THAI";#N/A,#N/A,FALSE,"SINPA";#N/A,#N/A,FALSE,"POLAND"}</definedName>
    <definedName name="Mcol">7</definedName>
    <definedName name="move">[1]!move</definedName>
    <definedName name="MOVE_TO_Calc_PL_20">[1]!MOVE_TO_Calc_PL_20</definedName>
    <definedName name="MOVE_TO_Calc_PL_26">[1]!MOVE_TO_Calc_PL_26</definedName>
    <definedName name="MOVE_TO_Calc_PL_40">[1]!MOVE_TO_Calc_PL_40</definedName>
    <definedName name="MOVE_TO_Calc_PL_45">[1]!MOVE_TO_Calc_PL_45</definedName>
    <definedName name="MOVE_TO_Calc_PL_sale">[1]!MOVE_TO_Calc_PL_sale</definedName>
    <definedName name="MOVE_TO_EXIT">[1]!MOVE_TO_EXIT</definedName>
    <definedName name="MOVE_TO_IAS_BS">[1]!MOVE_TO_IAS_BS</definedName>
    <definedName name="MOVE_TO_IAS_CF">[1]!MOVE_TO_IAS_CF</definedName>
    <definedName name="MOVE_TO_Inf_PLit_Menu">[1]!MOVE_TO_Inf_PLit_Menu</definedName>
    <definedName name="MOVE_TO_Inf26">[1]!MOVE_TO_Inf26</definedName>
    <definedName name="MOVE_TO_Inf45">[1]!MOVE_TO_Inf45</definedName>
    <definedName name="MOVE_TO_Inf47">[1]!MOVE_TO_Inf47</definedName>
    <definedName name="MOVE_TO_Menu_Fin">[1]!MOVE_TO_Menu_Fin</definedName>
    <definedName name="MOVE_TO_SummLedg_CB">[1]!MOVE_TO_SummLedg_CB</definedName>
    <definedName name="move2">[1]!move2</definedName>
    <definedName name="mowe3">[1]!mowe3</definedName>
    <definedName name="naa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nnnnnn" hidden="1">{#N/A,#N/A,FALSE,"HMF";#N/A,#N/A,FALSE,"FACIL";#N/A,#N/A,FALSE,"HMFINANCE";#N/A,#N/A,FALSE,"HMEUROPE";#N/A,#N/A,FALSE,"HHAB CONSO";#N/A,#N/A,FALSE,"PAB";#N/A,#N/A,FALSE,"MMC";#N/A,#N/A,FALSE,"THAI";#N/A,#N/A,FALSE,"SINPA";#N/A,#N/A,FALSE,"POLAND"}</definedName>
    <definedName name="oo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opUSD">5.56</definedName>
    <definedName name="Qcol">8</definedName>
    <definedName name="qq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qqq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qw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Real_OptClick">[2]!Real_OptClick</definedName>
    <definedName name="rf">[2]!rf</definedName>
    <definedName name="rr">[7]АНАЛИТ!$B$2:$B$87,[7]АНАЛИТ!#REF!,[7]АНАЛИТ!#REF!,[7]АНАЛИТ!$AB$2</definedName>
    <definedName name="rrr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RUS_ИтогоКонПериода" hidden="1">[8]XLR_NoRangeSheet!$AC$8</definedName>
    <definedName name="RUS_ИтогоНачПериода" hidden="1">[8]XLR_NoRangeSheet!$AB$8</definedName>
    <definedName name="RUS_СКАмортизация" hidden="1">[8]XLR_NoRangeSheet!$V$8</definedName>
    <definedName name="RUS_СКБУОстатСтоимостьСоц" hidden="1">[8]XLR_NoRangeSheet!$AA$8</definedName>
    <definedName name="RUS_СКДобАктивы" hidden="1">[8]XLR_NoRangeSheet!$W$8</definedName>
    <definedName name="RUS_СКИстощение" hidden="1">[8]XLR_NoRangeSheet!$X$8</definedName>
    <definedName name="RUS_СККапвложения" hidden="1">[8]XLR_NoRangeSheet!$Y$8</definedName>
    <definedName name="RUS_СКОС100" hidden="1">[8]XLR_NoRangeSheet!$AE$8</definedName>
    <definedName name="RUS_СКОС101" hidden="1">[8]XLR_NoRangeSheet!$N$8</definedName>
    <definedName name="RUS_СКОС102" hidden="1">[8]XLR_NoRangeSheet!$O$8</definedName>
    <definedName name="RUS_СКОС103" hidden="1">[8]XLR_NoRangeSheet!$P$8</definedName>
    <definedName name="RUS_СКОС104" hidden="1">[8]XLR_NoRangeSheet!$Q$8</definedName>
    <definedName name="RUS_СКОС105" hidden="1">[8]XLR_NoRangeSheet!$R$8</definedName>
    <definedName name="RUS_СКОС106" hidden="1">[8]XLR_NoRangeSheet!$S$8</definedName>
    <definedName name="RUS_СКОС107" hidden="1">[8]XLR_NoRangeSheet!$T$8</definedName>
    <definedName name="RUS_СКОС114" hidden="1">[8]XLR_NoRangeSheet!$U$8</definedName>
    <definedName name="RUS_СНАмортизация" hidden="1">[8]XLR_NoRangeSheet!$J$8</definedName>
    <definedName name="RUS_СНБУОстатСтоимостьСоц" hidden="1">[8]XLR_NoRangeSheet!$Z$8</definedName>
    <definedName name="RUS_СНДобАктивы" hidden="1">[8]XLR_NoRangeSheet!$K$8</definedName>
    <definedName name="RUS_СНИстощение" hidden="1">[8]XLR_NoRangeSheet!$L$8</definedName>
    <definedName name="RUS_СНКапвложения" hidden="1">[8]XLR_NoRangeSheet!$M$8</definedName>
    <definedName name="RUS_СНОС100" hidden="1">[8]XLR_NoRangeSheet!$AD$8</definedName>
    <definedName name="RUS_СНОС101" hidden="1">[8]XLR_NoRangeSheet!$B$8</definedName>
    <definedName name="RUS_СНОС102" hidden="1">[8]XLR_NoRangeSheet!$C$8</definedName>
    <definedName name="RUS_СНОС103" hidden="1">[8]XLR_NoRangeSheet!$D$8</definedName>
    <definedName name="RUS_СНОС104" hidden="1">[8]XLR_NoRangeSheet!$E$8</definedName>
    <definedName name="RUS_СНОС105" hidden="1">[8]XLR_NoRangeSheet!$F$8</definedName>
    <definedName name="RUS_СНОС106" hidden="1">[8]XLR_NoRangeSheet!$G$8</definedName>
    <definedName name="RUS_СНОС107" hidden="1">[8]XLR_NoRangeSheet!$H$8</definedName>
    <definedName name="RUS_СНОС114" hidden="1">[8]XLR_NoRangeSheet!$I$8</definedName>
    <definedName name="ssd" hidden="1">{#N/A,#N/A,FALSE,"HMF";#N/A,#N/A,FALSE,"FACIL";#N/A,#N/A,FALSE,"HMFINANCE";#N/A,#N/A,FALSE,"HMEUROPE";#N/A,#N/A,FALSE,"HHAB CONSO";#N/A,#N/A,FALSE,"PAB";#N/A,#N/A,FALSE,"MMC";#N/A,#N/A,FALSE,"THAI";#N/A,#N/A,FALSE,"SINPA";#N/A,#N/A,FALSE,"POLAND"}</definedName>
    <definedName name="sss" hidden="1">{"PRINTME",#N/A,FALSE,"FINAL-10"}</definedName>
    <definedName name="Surpluses_07GAAP" hidden="1">[9]XLR_NoRangeSheet!$L$10</definedName>
    <definedName name="Surpluses_07GAAPNGW" hidden="1">[9]XLR_NoRangeSheet!$M$10</definedName>
    <definedName name="Surpluses_07БУ" hidden="1">[9]XLR_NoRangeSheet!$K$10</definedName>
    <definedName name="Surpluses_08GAAP" hidden="1">[9]XLR_NoRangeSheet!$I$10</definedName>
    <definedName name="Surpluses_08GAAPNGW" hidden="1">[9]XLR_NoRangeSheet!$J$10</definedName>
    <definedName name="Surpluses_08БУ" hidden="1">[9]XLR_NoRangeSheet!$H$10</definedName>
    <definedName name="Surpluses_GAAPNGWПрочиеВыбытиеПроизводственные" hidden="1">[9]XLR_NoRangeSheet!$F$10</definedName>
    <definedName name="Surpluses_GAAPNGWПрочиеВыбытиеСоциальные" hidden="1">[10]XLR_NoRangeSheet!$G$10</definedName>
    <definedName name="Surpluses_GAAPПрочиеВыбытиеПроизводственные" hidden="1">[9]XLR_NoRangeSheet!$D$10</definedName>
    <definedName name="Surpluses_GAAPПрочиеВыбытиеСоциальные" hidden="1">[9]XLR_NoRangeSheet!$E$10</definedName>
    <definedName name="Surpluses_ПрочиеВыбытиеПроизводственные" hidden="1">[9]XLR_NoRangeSheet!$B$10</definedName>
    <definedName name="Surpluses_ПрочиеВыбытиеСоциальные" hidden="1">[9]XLR_NoRangeSheet!$C$10</definedName>
    <definedName name="Transfer_01GAAPNGWПеремещенияПроизводственные" hidden="1">[9]XLR_NoRangeSheet!$F$11</definedName>
    <definedName name="Transfer_01GAAPNGWПеремещенияСоциальные" hidden="1">[9]XLR_NoRangeSheet!$G$11</definedName>
    <definedName name="Transfer_01GAAPПеремещенияПроизводственные" hidden="1">[9]XLR_NoRangeSheet!$D$11</definedName>
    <definedName name="Transfer_01GAAPПеремещенияСоциальные" hidden="1">[9]XLR_NoRangeSheet!$E$11</definedName>
    <definedName name="Transfer_01БУПеремещенияПроизводственные" hidden="1">[9]XLR_NoRangeSheet!$B$11</definedName>
    <definedName name="Transfer_01БУПеремещенияСоциальные" hidden="1">[9]XLR_NoRangeSheet!$C$11</definedName>
    <definedName name="Transfer_07GAAP" hidden="1">[9]XLR_NoRangeSheet!$K$11</definedName>
    <definedName name="Transfer_07GAAPNGW" hidden="1">[10]XLR_NoRangeSheet!$M$11</definedName>
    <definedName name="Transfer_07БУ" hidden="1">[9]XLR_NoRangeSheet!$I$11</definedName>
    <definedName name="Transfer_08GAAP" hidden="1">[9]XLR_NoRangeSheet!$J$11</definedName>
    <definedName name="Transfer_08GAAPNGW" hidden="1">[9]XLR_NoRangeSheet!$L$11</definedName>
    <definedName name="Transfer_08БУ" hidden="1">[9]XLR_NoRangeSheet!$H$11</definedName>
    <definedName name="tt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ttt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USD_311203" hidden="1">{#N/A,#N/A,FALSE,"HMF";#N/A,#N/A,FALSE,"FACIL";#N/A,#N/A,FALSE,"HMFINANCE";#N/A,#N/A,FALSE,"HMEUROPE";#N/A,#N/A,FALSE,"HHAB CONSO";#N/A,#N/A,FALSE,"PAB";#N/A,#N/A,FALSE,"MMC";#N/A,#N/A,FALSE,"THAI";#N/A,#N/A,FALSE,"SINPA";#N/A,#N/A,FALSE,"POLAND"}</definedName>
    <definedName name="uu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Val_OptClick">[2]!Val_OptClick</definedName>
    <definedName name="vvv">[1]!vvv</definedName>
    <definedName name="wrn.Aging._.and._.Trend._.Analysis." hidden="1">{#N/A,#N/A,FALSE,"Aging Summary";#N/A,#N/A,FALSE,"Ratio Analysis";#N/A,#N/A,FALSE,"Test 120 Day Accts";#N/A,#N/A,FALSE,"Tickmarks"}</definedName>
    <definedName name="wrn.ALL." hidden="1">{#N/A,#N/A,FALSE,"DCF";#N/A,#N/A,FALSE,"WACC";#N/A,#N/A,FALSE,"Sales_EBIT";#N/A,#N/A,FALSE,"Capex_Depreciation";#N/A,#N/A,FALSE,"WC";#N/A,#N/A,FALSE,"Interest";#N/A,#N/A,FALSE,"Assumptions"}</definedName>
    <definedName name="wrn.DCFEpervier." hidden="1">{#N/A,#N/A,FALSE,"Inc. Statement-DCF";#N/A,#N/A,FALSE,"Assumptions";#N/A,#N/A,FALSE,"Inputs - Sales (KFF)";#N/A,#N/A,FALSE,"Inputs - Margins %";#N/A,#N/A,FALSE,"Inputs - Units";#N/A,#N/A,FALSE,"Output - Prices";#N/A,#N/A,FALSE,"Outputs - Margins (KFF)";#N/A,#N/A,FALSE,"Outputs - Costs";#N/A,#N/A,FALSE,"Outputs - Costs % ";#N/A,#N/A,FALSE,"Output - Units % Inc.";#N/A,#N/A,FALSE,"Output - Sales % Inc";#N/A,#N/A,FALSE,"Output - Prices % Inc.";#N/A,#N/A,FALSE,"WACC"}</definedName>
    <definedName name="wrn.print95and96." hidden="1">{"print95",#N/A,FALSE,"1995E.XLS";"print96",#N/A,FALSE,"1996E.XLS"}</definedName>
    <definedName name="wrn.REPORT1." hidden="1">{"PRINTME",#N/A,FALSE,"FINAL-10"}</definedName>
    <definedName name="wrn.Report2" hidden="1">{"PRINTME",#N/A,FALSE,"FINAL-10"}</definedName>
    <definedName name="wrn.RESULTS." hidden="1">{#N/A,#N/A,FALSE,"HMF";#N/A,#N/A,FALSE,"FACIL";#N/A,#N/A,FALSE,"HMFINANCE";#N/A,#N/A,FALSE,"HMEUROPE";#N/A,#N/A,FALSE,"HHAB CONSO";#N/A,#N/A,FALSE,"PAB";#N/A,#N/A,FALSE,"MMC";#N/A,#N/A,FALSE,"THAI";#N/A,#N/A,FALSE,"SINPA";#N/A,#N/A,FALSE,"POLAND"}</definedName>
    <definedName name="wrn.test." hidden="1">{"Valuation_Common",#N/A,FALSE,"Valuation"}</definedName>
    <definedName name="wrn.xrates." hidden="1">{#N/A,#N/A,FALSE,"1996";#N/A,#N/A,FALSE,"1995";#N/A,#N/A,FALSE,"1994"}</definedName>
    <definedName name="wrn.апрель.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wrn.ку." hidden="1">{#N/A,#N/A,TRUE,"Лист2"}</definedName>
    <definedName name="wrn.Модель._.Интенсивника." hidden="1">{"Страница 1",#N/A,FALSE,"Модель Интенсивника";"Страница 2",#N/A,FALSE,"Модель Интенсивника";"Страница 3",#N/A,FALSE,"Модель Интенсивника"}</definedName>
    <definedName name="wrn.Модель._.Интенсивника._.стр._.1._.и._.3." hidden="1">{"Страница 1",#N/A,FALSE,"Модель Интенсивника";"Страница 3",#N/A,FALSE,"Модель Интенсивника"}</definedName>
    <definedName name="wrn.Отчет.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wrn.справк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wrn.ФП_КМК." hidden="1">{#N/A,#N/A,FALSE,"Титул_ОСН";#N/A,#N/A,FALSE,"Итоги";#N/A,#N/A,FALSE,"Источники";#N/A,#N/A,FALSE,"ПрочПродажи";#N/A,#N/A,FALSE,"ЗП";#N/A,#N/A,FALSE,"Налоги";#N/A,#N/A,FALSE,"Энерго";#N/A,#N/A,FALSE,"Сырьё";#N/A,#N/A,FALSE,"Снабжение";#N/A,#N/A,FALSE,"Оборудование";#N/A,#N/A,FALSE,"Транспорт";#N/A,#N/A,FALSE,"Коммерция";#N/A,#N/A,FALSE,"ТЕК_РЕМ";#N/A,#N/A,FALSE,"КАП_РЕМ";#N/A,#N/A,FALSE,"КАП_СТР";#N/A,#N/A,FALSE,"НИОКР";#N/A,#N/A,FALSE,"Кадры";#N/A,#N/A,FALSE,"СОЦ";#N/A,#N/A,FALSE,"НепромПр";#N/A,#N/A,FALSE,"ФИНАНСЫ";#N/A,#N/A,FALSE,"Прочие";#N/A,#N/A,FALSE,"Гаш_кредит";#N/A,#N/A,FALSE,"ФП"}</definedName>
    <definedName name="ww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wwee" hidden="1">{#N/A,#N/A,FALSE,"HMF";#N/A,#N/A,FALSE,"FACIL";#N/A,#N/A,FALSE,"HMFINANCE";#N/A,#N/A,FALSE,"HMEUROPE";#N/A,#N/A,FALSE,"HHAB CONSO";#N/A,#N/A,FALSE,"PAB";#N/A,#N/A,FALSE,"MMC";#N/A,#N/A,FALSE,"THAI";#N/A,#N/A,FALSE,"SINPA";#N/A,#N/A,FALSE,"POLAND"}</definedName>
    <definedName name="www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wwww" hidden="1">{#N/A,#N/A,FALSE,"HMF";#N/A,#N/A,FALSE,"FACIL";#N/A,#N/A,FALSE,"HMFINANCE";#N/A,#N/A,FALSE,"HMEUROPE";#N/A,#N/A,FALSE,"HHAB CONSO";#N/A,#N/A,FALSE,"PAB";#N/A,#N/A,FALSE,"MMC";#N/A,#N/A,FALSE,"THAI";#N/A,#N/A,FALSE,"SINPA";#N/A,#N/A,FALSE,"POLAND"}</definedName>
    <definedName name="XLRPARAMS_FinishDate" hidden="1">[11]XLR_NoRangeSheet!$G$6</definedName>
    <definedName name="XLRPARAMS_FirmName" hidden="1">[12]XLR_NoRangeSheet!$I$6</definedName>
    <definedName name="XLRPARAMS_IDAnalit" hidden="1">[13]XLR_NoRangeSheet!$K$6</definedName>
    <definedName name="XLRPARAMS_ReportName" hidden="1">#REF!</definedName>
    <definedName name="XLRPARAMS_StartDate" hidden="1">[11]XLR_NoRangeSheet!$F$6</definedName>
    <definedName name="XLRPARAMS_UserName" hidden="1">#REF!</definedName>
    <definedName name="Ycol">9</definedName>
    <definedName name="yy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yyss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Z_09A675D7_23C2_4A02_B4C1_56B02CE79286_.wvu.PrintArea" hidden="1">#REF!</definedName>
    <definedName name="Z_0DD4EB58_0647_11D5_A6F7_00508B654A95_.wvu.Cols" hidden="1">#REF!,#REF!,#REF!,#REF!,#REF!</definedName>
    <definedName name="Z_10435A81_C305_11D5_A6F8_009027BEE0E0_.wvu.Cols" hidden="1">#REF!,#REF!,#REF!</definedName>
    <definedName name="Z_10435A81_C305_11D5_A6F8_009027BEE0E0_.wvu.FilterData" hidden="1">#REF!</definedName>
    <definedName name="Z_10435A81_C305_11D5_A6F8_009027BEE0E0_.wvu.PrintArea" hidden="1">#REF!</definedName>
    <definedName name="Z_10435A81_C305_11D5_A6F8_009027BEE0E0_.wvu.PrintTitles" hidden="1">#REF!</definedName>
    <definedName name="Z_10435A81_C305_11D5_A6F8_009027BEE0E0_.wvu.Rows" hidden="1">#REF!,#REF!</definedName>
    <definedName name="Z_2804E4BB_ED21_11D4_A6F8_00508B654B8B_.wvu.Cols" hidden="1">#REF!,#REF!,#REF!</definedName>
    <definedName name="Z_2804E4BB_ED21_11D4_A6F8_00508B654B8B_.wvu.FilterData" hidden="1">#REF!</definedName>
    <definedName name="Z_2804E4BB_ED21_11D4_A6F8_00508B654B8B_.wvu.PrintArea" hidden="1">#REF!</definedName>
    <definedName name="Z_2804E4BB_ED21_11D4_A6F8_00508B654B8B_.wvu.Rows" hidden="1">#REF!,#REF!</definedName>
    <definedName name="Z_5A868EA0_ED63_11D4_A6F8_009027BEE0E0_.wvu.Cols" hidden="1">#REF!,#REF!,#REF!</definedName>
    <definedName name="Z_5A868EA0_ED63_11D4_A6F8_009027BEE0E0_.wvu.FilterData" hidden="1">#REF!</definedName>
    <definedName name="Z_5A868EA0_ED63_11D4_A6F8_009027BEE0E0_.wvu.PrintArea" hidden="1">#REF!</definedName>
    <definedName name="Z_5A868EA0_ED63_11D4_A6F8_009027BEE0E0_.wvu.Rows" hidden="1">#REF!,#REF!</definedName>
    <definedName name="Z_6E40955B_C2F5_11D5_A6F7_009027BEE7F1_.wvu.Cols" hidden="1">#REF!,#REF!,#REF!</definedName>
    <definedName name="Z_6E40955B_C2F5_11D5_A6F7_009027BEE7F1_.wvu.FilterData" hidden="1">#REF!</definedName>
    <definedName name="Z_6E40955B_C2F5_11D5_A6F7_009027BEE7F1_.wvu.PrintArea" hidden="1">#REF!</definedName>
    <definedName name="Z_6E40955B_C2F5_11D5_A6F7_009027BEE7F1_.wvu.PrintTitles" hidden="1">#REF!</definedName>
    <definedName name="Z_6E40955B_C2F5_11D5_A6F7_009027BEE7F1_.wvu.Rows" hidden="1">#REF!,#REF!</definedName>
    <definedName name="Z_901DD601_3312_11D5_8F89_00010215A1CA_.wvu.Rows" hidden="1">#REF!,#REF!</definedName>
    <definedName name="Z_A158D6E1_ED44_11D4_A6F7_00508B654028_.wvu.Cols" hidden="1">#REF!,#REF!</definedName>
    <definedName name="Z_A158D6E1_ED44_11D4_A6F7_00508B654028_.wvu.FilterData" hidden="1">#REF!</definedName>
    <definedName name="Z_A158D6E1_ED44_11D4_A6F7_00508B654028_.wvu.PrintArea" hidden="1">#REF!</definedName>
    <definedName name="Z_A158D6E1_ED44_11D4_A6F7_00508B654028_.wvu.Rows" hidden="1">#REF!,#REF!</definedName>
    <definedName name="Z_A9FF1EAD_E7B8_4A8D_9232_4283389FA5DC_.wvu.Cols" hidden="1">#REF!</definedName>
    <definedName name="Z_A9FF1EAD_E7B8_4A8D_9232_4283389FA5DC_.wvu.PrintArea" hidden="1">#REF!</definedName>
    <definedName name="Z_A9FF1EAD_E7B8_4A8D_9232_4283389FA5DC_.wvu.PrintTitles" hidden="1">#REF!</definedName>
    <definedName name="Z_ADA92181_C3E4_11D5_A6F7_00508B6A7686_.wvu.Cols" hidden="1">#REF!,#REF!,#REF!</definedName>
    <definedName name="Z_ADA92181_C3E4_11D5_A6F7_00508B6A7686_.wvu.FilterData" hidden="1">#REF!</definedName>
    <definedName name="Z_ADA92181_C3E4_11D5_A6F7_00508B6A7686_.wvu.PrintArea" hidden="1">#REF!</definedName>
    <definedName name="Z_ADA92181_C3E4_11D5_A6F7_00508B6A7686_.wvu.PrintTitles" hidden="1">#REF!</definedName>
    <definedName name="Z_ADA92181_C3E4_11D5_A6F7_00508B6A7686_.wvu.Rows" hidden="1">#REF!,#REF!</definedName>
    <definedName name="Z_D4FBBAF2_ED2F_11D4_A6F7_00508B6540C5_.wvu.FilterData" hidden="1">#REF!</definedName>
    <definedName name="Z_D9E68341_C2F0_11D5_A6F7_00508B6540C5_.wvu.Cols" hidden="1">#REF!,#REF!,#REF!</definedName>
    <definedName name="Z_D9E68341_C2F0_11D5_A6F7_00508B6540C5_.wvu.FilterData" hidden="1">#REF!</definedName>
    <definedName name="Z_D9E68341_C2F0_11D5_A6F7_00508B6540C5_.wvu.PrintArea" hidden="1">#REF!</definedName>
    <definedName name="Z_D9E68341_C2F0_11D5_A6F7_00508B6540C5_.wvu.PrintTitles" hidden="1">#REF!</definedName>
    <definedName name="Z_D9E68341_C2F0_11D5_A6F7_00508B6540C5_.wvu.Rows" hidden="1">#REF!</definedName>
    <definedName name="Z_E3DB78BC_F847_4E0A_8AF3_61B1B9D963F4_.wvu.Cols" hidden="1">#REF!</definedName>
    <definedName name="Z_E3DB78BC_F847_4E0A_8AF3_61B1B9D963F4_.wvu.PrintArea" hidden="1">#REF!</definedName>
    <definedName name="Z_E3DB78BC_F847_4E0A_8AF3_61B1B9D963F4_.wvu.PrintTitles" hidden="1">#REF!</definedName>
    <definedName name="Z_F1DB62C1_EB88_408F_B8A7_7A9F90819540_.wvu.Rows" hidden="1">#REF!,#REF!,#REF!,#REF!,#REF!,#REF!,#REF!,#REF!,#REF!,#REF!,#REF!,#REF!,#REF!,#REF!</definedName>
    <definedName name="Z_F2429DAC_0EA2_48E3_8416_7A7EE0888C41_.wvu.Cols" hidden="1">#REF!</definedName>
    <definedName name="Z_F2429DAC_0EA2_48E3_8416_7A7EE0888C41_.wvu.FilterData" hidden="1">#REF!</definedName>
    <definedName name="Z_F2429DAC_0EA2_48E3_8416_7A7EE0888C41_.wvu.Rows" hidden="1">#REF!,#REF!,#REF!,#REF!,#REF!,#REF!,#REF!,#REF!,#REF!,#REF!,#REF!,#REF!,#REF!,#REF!,#REF!,#REF!,#REF!,#REF!,#REF!,#REF!,#REF!,#REF!</definedName>
    <definedName name="zz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ав" hidden="1">{#N/A,#N/A,FALSE,"HMF";#N/A,#N/A,FALSE,"FACIL";#N/A,#N/A,FALSE,"HMFINANCE";#N/A,#N/A,FALSE,"HMEUROPE";#N/A,#N/A,FALSE,"HHAB CONSO";#N/A,#N/A,FALSE,"PAB";#N/A,#N/A,FALSE,"MMC";#N/A,#N/A,FALSE,"THAI";#N/A,#N/A,FALSE,"SINPA";#N/A,#N/A,FALSE,"POLAND"}</definedName>
    <definedName name="авыав" hidden="1">{"Страница 1",#N/A,FALSE,"Модель Интенсивника";"Страница 3",#N/A,FALSE,"Модель Интенсивника"}</definedName>
    <definedName name="авып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акккк" hidden="1">{"print95",#N/A,FALSE,"1995E.XLS";"print96",#N/A,FALSE,"1996E.XLS"}</definedName>
    <definedName name="ан" hidden="1">{#N/A,#N/A,FALSE,"1996";#N/A,#N/A,FALSE,"1995";#N/A,#N/A,FALSE,"1994"}</definedName>
    <definedName name="анализ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ангш">[2]!ангш</definedName>
    <definedName name="анна">[1]!анна</definedName>
    <definedName name="апрель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апрель1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апыми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БАЛ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бяк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в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ваа">[1]!ваа</definedName>
    <definedName name="вап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вапвапвап">[1]!вапвапвап</definedName>
    <definedName name="вапке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вар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вас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вв">[1]!вв</definedName>
    <definedName name="ввв">[2]!ввв</definedName>
    <definedName name="вввв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ввввв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вввч" hidden="1">{#N/A,#N/A,FALSE,"HMF";#N/A,#N/A,FALSE,"FACIL";#N/A,#N/A,FALSE,"HMFINANCE";#N/A,#N/A,FALSE,"HMEUROPE";#N/A,#N/A,FALSE,"HHAB CONSO";#N/A,#N/A,FALSE,"PAB";#N/A,#N/A,FALSE,"MMC";#N/A,#N/A,FALSE,"THAI";#N/A,#N/A,FALSE,"SINPA";#N/A,#N/A,FALSE,"POLAND"}</definedName>
    <definedName name="вуууу">[1]!вуууу</definedName>
    <definedName name="выф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гекн" hidden="1">{#N/A,#N/A,FALSE,"HMF";#N/A,#N/A,FALSE,"FACIL";#N/A,#N/A,FALSE,"HMFINANCE";#N/A,#N/A,FALSE,"HMEUROPE";#N/A,#N/A,FALSE,"HHAB CONSO";#N/A,#N/A,FALSE,"PAB";#N/A,#N/A,FALSE,"MMC";#N/A,#N/A,FALSE,"THAI";#N/A,#N/A,FALSE,"SINPA";#N/A,#N/A,FALSE,"POLAND"}</definedName>
    <definedName name="генплан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Гольцов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гоол">[1]!гоол</definedName>
    <definedName name="гоч">[2]!гоч</definedName>
    <definedName name="гоь">[2]!гоь</definedName>
    <definedName name="гра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граф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гшщ">[1]!гшщ</definedName>
    <definedName name="дач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ддд">[1]!ддд</definedName>
    <definedName name="ддллоорпром" hidden="1">{"PRINTME",#N/A,FALSE,"FINAL-10"}</definedName>
    <definedName name="ддс2">[14]АНАЛИТ!$B$2:$B$87,[14]АНАЛИТ!#REF!,[14]АНАЛИТ!#REF!,[14]АНАЛИТ!$AB$2</definedName>
    <definedName name="де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длод">[2]!длод</definedName>
    <definedName name="длоо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еее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еннн">[1]!еннн</definedName>
    <definedName name="епа">[2]!епа</definedName>
    <definedName name="жар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ждл">[2]!ждл</definedName>
    <definedName name="ждло">[2]!ждло</definedName>
    <definedName name="жж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жжж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жжжд" hidden="1">{#N/A,#N/A,FALSE,"HMF";#N/A,#N/A,FALSE,"FACIL";#N/A,#N/A,FALSE,"HMFINANCE";#N/A,#N/A,FALSE,"HMEUROPE";#N/A,#N/A,FALSE,"HHAB CONSO";#N/A,#N/A,FALSE,"PAB";#N/A,#N/A,FALSE,"MMC";#N/A,#N/A,FALSE,"THAI";#N/A,#N/A,FALSE,"SINPA";#N/A,#N/A,FALSE,"POLAND"}</definedName>
    <definedName name="жопа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жщп">[2]!жщп</definedName>
    <definedName name="запасы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запасы1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зачет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ии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иии">[1]!иии</definedName>
    <definedName name="иряв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Итог3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итоо">[1]!итоо</definedName>
    <definedName name="иттт">[1]!иттт</definedName>
    <definedName name="итьььт" hidden="1">{#N/A,#N/A,FALSE,"HMF";#N/A,#N/A,FALSE,"FACIL";#N/A,#N/A,FALSE,"HMFINANCE";#N/A,#N/A,FALSE,"HMEUROPE";#N/A,#N/A,FALSE,"HHAB CONSO";#N/A,#N/A,FALSE,"PAB";#N/A,#N/A,FALSE,"MMC";#N/A,#N/A,FALSE,"THAI";#N/A,#N/A,FALSE,"SINPA";#N/A,#N/A,FALSE,"POLAND"}</definedName>
    <definedName name="йй">[1]!йй</definedName>
    <definedName name="ййй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йцц" hidden="1">{"PRINTME",#N/A,FALSE,"FINAL-10"}</definedName>
    <definedName name="квр">[2]!квр</definedName>
    <definedName name="ке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кееее">[1]!кееее</definedName>
    <definedName name="ккк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ккка" hidden="1">{#N/A,#N/A,FALSE,"HMF";#N/A,#N/A,FALSE,"FACIL";#N/A,#N/A,FALSE,"HMFINANCE";#N/A,#N/A,FALSE,"HMEUROPE";#N/A,#N/A,FALSE,"HHAB CONSO";#N/A,#N/A,FALSE,"PAB";#N/A,#N/A,FALSE,"MMC";#N/A,#N/A,FALSE,"THAI";#N/A,#N/A,FALSE,"SINPA";#N/A,#N/A,FALSE,"POLAND"}</definedName>
    <definedName name="кккеее">[1]!кккеее</definedName>
    <definedName name="копия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куг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кэн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лд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леку">[2]!леку</definedName>
    <definedName name="лен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лл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ллл">[1]!ллл</definedName>
    <definedName name="ло" hidden="1">{#N/A,#N/A,FALSE,"HMF";#N/A,#N/A,FALSE,"FACIL";#N/A,#N/A,FALSE,"HMFINANCE";#N/A,#N/A,FALSE,"HMEUROPE";#N/A,#N/A,FALSE,"HHAB CONSO";#N/A,#N/A,FALSE,"PAB";#N/A,#N/A,FALSE,"MMC";#N/A,#N/A,FALSE,"THAI";#N/A,#N/A,FALSE,"SINPA";#N/A,#N/A,FALSE,"POLAND"}</definedName>
    <definedName name="лрлр">[1]!лрлр</definedName>
    <definedName name="льп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май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Макрос4">[2]!Макрос4</definedName>
    <definedName name="Махалов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мир.лорпм65ьбд85." hidden="1">{"print95",#N/A,FALSE,"1995E.XLS";"print96",#N/A,FALSE,"1996E.XLS"}</definedName>
    <definedName name="мит">[1]!мит</definedName>
    <definedName name="мм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ммм">[1]!ммм</definedName>
    <definedName name="нгго">[1]!нгго</definedName>
    <definedName name="непнен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ннн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нннггг">[1]!нннггг</definedName>
    <definedName name="нпм">[2]!нпм</definedName>
    <definedName name="ололол" hidden="1">{#N/A,#N/A,FALSE,"1996";#N/A,#N/A,FALSE,"1995";#N/A,#N/A,FALSE,"1994"}</definedName>
    <definedName name="ооо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оооо" hidden="1">{#N/A,#N/A,FALSE,"HMF";#N/A,#N/A,FALSE,"FACIL";#N/A,#N/A,FALSE,"HMFINANCE";#N/A,#N/A,FALSE,"HMEUROPE";#N/A,#N/A,FALSE,"HHAB CONSO";#N/A,#N/A,FALSE,"PAB";#N/A,#N/A,FALSE,"MMC";#N/A,#N/A,FALSE,"THAI";#N/A,#N/A,FALSE,"SINPA";#N/A,#N/A,FALSE,"POLAND"}</definedName>
    <definedName name="оотт" hidden="1">{"PRINTME",#N/A,FALSE,"FINAL-10"}</definedName>
    <definedName name="опсик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ор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орг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ори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орн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орт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орш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отклонения">[1]!отклонения</definedName>
    <definedName name="отчет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отчет1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Отчёт1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папр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пееееп" hidden="1">{"PRINTME",#N/A,FALSE,"FINAL-10"}</definedName>
    <definedName name="Пересчитать">[2]!Пересчитать</definedName>
    <definedName name="пимфк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Пл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попа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пп">[2]!пп</definedName>
    <definedName name="ппее" hidden="1">{#N/A,#N/A,FALSE,"1996";#N/A,#N/A,FALSE,"1995";#N/A,#N/A,FALSE,"1994"}</definedName>
    <definedName name="ппп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пппр" hidden="1">{"print95",#N/A,FALSE,"1995E.XLS";"print96",#N/A,FALSE,"1996E.XLS"}</definedName>
    <definedName name="пр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пр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прл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про">[1]!про</definedName>
    <definedName name="проц">40%</definedName>
    <definedName name="процдр">60%</definedName>
    <definedName name="пыпыппывапа" hidden="1">#REF!,#REF!,#REF!</definedName>
    <definedName name="р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рак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репин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риф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ров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ролд">[2]!ролд</definedName>
    <definedName name="рооо" hidden="1">{#N/A,#N/A,FALSE,"HMF";#N/A,#N/A,FALSE,"FACIL";#N/A,#N/A,FALSE,"HMFINANCE";#N/A,#N/A,FALSE,"HMEUROPE";#N/A,#N/A,FALSE,"HHAB CONSO";#N/A,#N/A,FALSE,"PAB";#N/A,#N/A,FALSE,"MMC";#N/A,#N/A,FALSE,"THAI";#N/A,#N/A,FALSE,"SINPA";#N/A,#N/A,FALSE,"POLAND"}</definedName>
    <definedName name="ропрлпмол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рор" hidden="1">{"Страница 1",#N/A,FALSE,"Модель Интенсивника";"Страница 2",#N/A,FALSE,"Модель Интенсивника";"Страница 3",#N/A,FALSE,"Модель Интенсивника"}</definedName>
    <definedName name="рпа" hidden="1">{#N/A,#N/A,FALSE,"HMF";#N/A,#N/A,FALSE,"FACIL";#N/A,#N/A,FALSE,"HMFINANCE";#N/A,#N/A,FALSE,"HMEUROPE";#N/A,#N/A,FALSE,"HHAB CONSO";#N/A,#N/A,FALSE,"PAB";#N/A,#N/A,FALSE,"MMC";#N/A,#N/A,FALSE,"THAI";#N/A,#N/A,FALSE,"SINPA";#N/A,#N/A,FALSE,"POLAND"}</definedName>
    <definedName name="рр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ррр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рррр" hidden="1">{#N/A,#N/A,FALSE,"HMF";#N/A,#N/A,FALSE,"FACIL";#N/A,#N/A,FALSE,"HMFINANCE";#N/A,#N/A,FALSE,"HMEUROPE";#N/A,#N/A,FALSE,"HHAB CONSO";#N/A,#N/A,FALSE,"PAB";#N/A,#N/A,FALSE,"MMC";#N/A,#N/A,FALSE,"THAI";#N/A,#N/A,FALSE,"SINPA";#N/A,#N/A,FALSE,"POLAND"}</definedName>
    <definedName name="ррррп">[1]!ррррп</definedName>
    <definedName name="св" hidden="1">{#N/A,#N/A,FALSE,"HMF";#N/A,#N/A,FALSE,"FACIL";#N/A,#N/A,FALSE,"HMFINANCE";#N/A,#N/A,FALSE,"HMEUROPE";#N/A,#N/A,FALSE,"HHAB CONSO";#N/A,#N/A,FALSE,"PAB";#N/A,#N/A,FALSE,"MMC";#N/A,#N/A,FALSE,"THAI";#N/A,#N/A,FALSE,"SINPA";#N/A,#N/A,FALSE,"POLAND"}</definedName>
    <definedName name="Сергею">[15]АНАЛИТ!$B$2:$B$87,[15]АНАЛИТ!#REF!,[15]АНАЛИТ!#REF!,[15]АНАЛИТ!$AB$2</definedName>
    <definedName name="Сергеюnew">[16]АНАЛИТ!$B$2:$B$87,[16]АНАЛИТ!#REF!,[16]АНАЛИТ!#REF!,[16]АНАЛИТ!$AB$2</definedName>
    <definedName name="сми">[1]!сми</definedName>
    <definedName name="сред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сс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ссс">[1]!ссс</definedName>
    <definedName name="стр26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стр27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алоырал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ап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ар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ари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ариф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ариф1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им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оп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т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тт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фф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ь">[1]!ть</definedName>
    <definedName name="у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УГЭН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угэн1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укач">[2]!укач</definedName>
    <definedName name="ууу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уууккк">[1]!уууккк</definedName>
    <definedName name="Ф1523" hidden="1">{#N/A,#N/A,FALSE,"HMF";#N/A,#N/A,FALSE,"FACIL";#N/A,#N/A,FALSE,"HMFINANCE";#N/A,#N/A,FALSE,"HMEUROPE";#N/A,#N/A,FALSE,"HHAB CONSO";#N/A,#N/A,FALSE,"PAB";#N/A,#N/A,FALSE,"MMC";#N/A,#N/A,FALSE,"THAI";#N/A,#N/A,FALSE,"SINPA";#N/A,#N/A,FALSE,"POLAND"}</definedName>
    <definedName name="Ф5.4С" hidden="1">{"print95",#N/A,FALSE,"1995E.XLS";"print96",#N/A,FALSE,"1996E.XLS"}</definedName>
    <definedName name="фат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фвыапм\">[2]!фвыапм\</definedName>
    <definedName name="февраль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федя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фенс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фин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финплан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фмп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фп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фф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ффтт">[1]!ффтт</definedName>
    <definedName name="ффф">[1]!ффф</definedName>
    <definedName name="фы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фыв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фыв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фывфыа" hidden="1">{"Страница 1",#N/A,FALSE,"Модель Интенсивника";"Страница 2",#N/A,FALSE,"Модель Интенсивника";"Страница 3",#N/A,FALSE,"Модель Интенсивника"}</definedName>
    <definedName name="фыыцуц" hidden="1">{#N/A,#N/A,FALSE,"HMF";#N/A,#N/A,FALSE,"FACIL";#N/A,#N/A,FALSE,"HMFINANCE";#N/A,#N/A,FALSE,"HMEUROPE";#N/A,#N/A,FALSE,"HHAB CONSO";#N/A,#N/A,FALSE,"PAB";#N/A,#N/A,FALSE,"MMC";#N/A,#N/A,FALSE,"THAI";#N/A,#N/A,FALSE,"SINPA";#N/A,#N/A,FALSE,"POLAND"}</definedName>
    <definedName name="ххх">[1]!ххх</definedName>
    <definedName name="ц" hidden="1">{#N/A,#N/A,FALSE,"HMF";#N/A,#N/A,FALSE,"FACIL";#N/A,#N/A,FALSE,"HMFINANCE";#N/A,#N/A,FALSE,"HMEUROPE";#N/A,#N/A,FALSE,"HHAB CONSO";#N/A,#N/A,FALSE,"PAB";#N/A,#N/A,FALSE,"MMC";#N/A,#N/A,FALSE,"THAI";#N/A,#N/A,FALSE,"SINPA";#N/A,#N/A,FALSE,"POLAND"}</definedName>
    <definedName name="цен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цк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цуг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цуу" hidden="1">{"print95",#N/A,FALSE,"1995E.XLS";"print96",#N/A,FALSE,"1996E.XLS"}</definedName>
    <definedName name="ццу" hidden="1">{#N/A,#N/A,FALSE,"HMF";#N/A,#N/A,FALSE,"FACIL";#N/A,#N/A,FALSE,"HMFINANCE";#N/A,#N/A,FALSE,"HMEUROPE";#N/A,#N/A,FALSE,"HHAB CONSO";#N/A,#N/A,FALSE,"PAB";#N/A,#N/A,FALSE,"MMC";#N/A,#N/A,FALSE,"THAI";#N/A,#N/A,FALSE,"SINPA";#N/A,#N/A,FALSE,"POLAND"}</definedName>
    <definedName name="ццуу" hidden="1">{#N/A,#N/A,FALSE,"HMF";#N/A,#N/A,FALSE,"FACIL";#N/A,#N/A,FALSE,"HMFINANCE";#N/A,#N/A,FALSE,"HMEUROPE";#N/A,#N/A,FALSE,"HHAB CONSO";#N/A,#N/A,FALSE,"PAB";#N/A,#N/A,FALSE,"MMC";#N/A,#N/A,FALSE,"THAI";#N/A,#N/A,FALSE,"SINPA";#N/A,#N/A,FALSE,"POLAND"}</definedName>
    <definedName name="ццууу">[1]!ццууу</definedName>
    <definedName name="ццуууу" hidden="1">{#N/A,#N/A,FALSE,"HMF";#N/A,#N/A,FALSE,"FACIL";#N/A,#N/A,FALSE,"HMFINANCE";#N/A,#N/A,FALSE,"HMEUROPE";#N/A,#N/A,FALSE,"HHAB CONSO";#N/A,#N/A,FALSE,"PAB";#N/A,#N/A,FALSE,"MMC";#N/A,#N/A,FALSE,"THAI";#N/A,#N/A,FALSE,"SINPA";#N/A,#N/A,FALSE,"POLAND"}</definedName>
    <definedName name="ццц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цццууу" hidden="1">{#N/A,#N/A,FALSE,"HMF";#N/A,#N/A,FALSE,"FACIL";#N/A,#N/A,FALSE,"HMFINANCE";#N/A,#N/A,FALSE,"HMEUROPE";#N/A,#N/A,FALSE,"HHAB CONSO";#N/A,#N/A,FALSE,"PAB";#N/A,#N/A,FALSE,"MMC";#N/A,#N/A,FALSE,"THAI";#N/A,#N/A,FALSE,"SINPA";#N/A,#N/A,FALSE,"POLAND"}</definedName>
    <definedName name="цццуууц">[1]!цццуууц</definedName>
    <definedName name="цыч" hidden="1">{#N/A,#N/A,FALSE,"HMF";#N/A,#N/A,FALSE,"FACIL";#N/A,#N/A,FALSE,"HMFINANCE";#N/A,#N/A,FALSE,"HMEUROPE";#N/A,#N/A,FALSE,"HHAB CONSO";#N/A,#N/A,FALSE,"PAB";#N/A,#N/A,FALSE,"MMC";#N/A,#N/A,FALSE,"THAI";#N/A,#N/A,FALSE,"SINPA";#N/A,#N/A,FALSE,"POLAND"}</definedName>
    <definedName name="ч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чсм" hidden="1">{#N/A,#N/A,FALSE,"HMF";#N/A,#N/A,FALSE,"FACIL";#N/A,#N/A,FALSE,"HMFINANCE";#N/A,#N/A,FALSE,"HMEUROPE";#N/A,#N/A,FALSE,"HHAB CONSO";#N/A,#N/A,FALSE,"PAB";#N/A,#N/A,FALSE,"MMC";#N/A,#N/A,FALSE,"THAI";#N/A,#N/A,FALSE,"SINPA";#N/A,#N/A,FALSE,"POLAND"}</definedName>
    <definedName name="что">[1]!что</definedName>
    <definedName name="чч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ччч">[1]!ччч</definedName>
    <definedName name="Шатилов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шллд">[1]!шллд</definedName>
    <definedName name="шор">[2]!шор</definedName>
    <definedName name="щло">[2]!щло</definedName>
    <definedName name="щщщ">[1]!щщщ</definedName>
    <definedName name="щщщд">[1]!щщщд</definedName>
    <definedName name="щщщо" hidden="1">{#N/A,#N/A,FALSE,"HMF";#N/A,#N/A,FALSE,"FACIL";#N/A,#N/A,FALSE,"HMFINANCE";#N/A,#N/A,FALSE,"HMEUROPE";#N/A,#N/A,FALSE,"HHAB CONSO";#N/A,#N/A,FALSE,"PAB";#N/A,#N/A,FALSE,"MMC";#N/A,#N/A,FALSE,"THAI";#N/A,#N/A,FALSE,"SINPA";#N/A,#N/A,FALSE,"POLAND"}</definedName>
    <definedName name="ы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Фин.операции";#N/A,#N/A,TRUE,"Прочие ";#N/A,#N/A,TRUE,"Титул";#N/A,#N/A,TRUE,"Источники 2";#N/A,#N/A,TRUE,"Зарплата начисл "}</definedName>
    <definedName name="ыа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ыв" hidden="1">{#N/A,#N/A,FALSE,"1996";#N/A,#N/A,FALSE,"1995";#N/A,#N/A,FALSE,"1994"}</definedName>
    <definedName name="ыва">[1]!ыва</definedName>
    <definedName name="ыы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Фин.операции";#N/A,#N/A,TRUE,"Прочие ";#N/A,#N/A,TRUE,"Титул";#N/A,#N/A,TRUE,"Источники 2";#N/A,#N/A,TRUE,"Зарплата начисл "}</definedName>
    <definedName name="ыыы">[1]!ыыы</definedName>
    <definedName name="ыыыв" hidden="1">{#N/A,#N/A,FALSE,"HMF";#N/A,#N/A,FALSE,"FACIL";#N/A,#N/A,FALSE,"HMFINANCE";#N/A,#N/A,FALSE,"HMEUROPE";#N/A,#N/A,FALSE,"HHAB CONSO";#N/A,#N/A,FALSE,"PAB";#N/A,#N/A,FALSE,"MMC";#N/A,#N/A,FALSE,"THAI";#N/A,#N/A,FALSE,"SINPA";#N/A,#N/A,FALSE,"POLAND"}</definedName>
    <definedName name="ь" hidden="1">{#N/A,#N/A,FALSE,"HMF";#N/A,#N/A,FALSE,"FACIL";#N/A,#N/A,FALSE,"HMFINANCE";#N/A,#N/A,FALSE,"HMEUROPE";#N/A,#N/A,FALSE,"HHAB CONSO";#N/A,#N/A,FALSE,"PAB";#N/A,#N/A,FALSE,"MMC";#N/A,#N/A,FALSE,"THAI";#N/A,#N/A,FALSE,"SINPA";#N/A,#N/A,FALSE,"POLAND"}</definedName>
    <definedName name="ьь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эээ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эээж">[2]!эээж</definedName>
    <definedName name="ю" hidden="1">{#N/A,#N/A,FALSE,"HMF";#N/A,#N/A,FALSE,"FACIL";#N/A,#N/A,FALSE,"HMFINANCE";#N/A,#N/A,FALSE,"HMEUROPE";#N/A,#N/A,FALSE,"HHAB CONSO";#N/A,#N/A,FALSE,"PAB";#N/A,#N/A,FALSE,"MMC";#N/A,#N/A,FALSE,"THAI";#N/A,#N/A,FALSE,"SINPA";#N/A,#N/A,FALSE,"POLAND"}</definedName>
    <definedName name="юю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янв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январь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ячч" hidden="1">{#N/A,#N/A,FALSE,"HMF";#N/A,#N/A,FALSE,"FACIL";#N/A,#N/A,FALSE,"HMFINANCE";#N/A,#N/A,FALSE,"HMEUROPE";#N/A,#N/A,FALSE,"HHAB CONSO";#N/A,#N/A,FALSE,"PAB";#N/A,#N/A,FALSE,"MMC";#N/A,#N/A,FALSE,"THAI";#N/A,#N/A,FALSE,"SINPA";#N/A,#N/A,FALSE,"POLAND"}</definedName>
    <definedName name="яя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</definedNames>
  <calcPr calcId="144525"/>
</workbook>
</file>

<file path=xl/calcChain.xml><?xml version="1.0" encoding="utf-8"?>
<calcChain xmlns="http://schemas.openxmlformats.org/spreadsheetml/2006/main">
  <c r="D33" i="1" l="1"/>
  <c r="I8" i="1"/>
  <c r="I9" i="1"/>
  <c r="I12" i="1"/>
  <c r="I11" i="1" s="1"/>
  <c r="I14" i="1"/>
  <c r="I15" i="1"/>
  <c r="I18" i="1"/>
  <c r="I33" i="1"/>
  <c r="I40" i="1"/>
  <c r="I38" i="1" s="1"/>
  <c r="I44" i="1" s="1"/>
  <c r="I46" i="1"/>
  <c r="D40" i="1"/>
  <c r="D38" i="1" s="1"/>
  <c r="I10" i="1" l="1"/>
  <c r="I17" i="1" s="1"/>
  <c r="I45" i="1" l="1"/>
  <c r="D18" i="1" l="1"/>
  <c r="I13" i="3" l="1"/>
  <c r="I12" i="3"/>
  <c r="I10" i="3"/>
  <c r="D13" i="3"/>
  <c r="D12" i="3"/>
  <c r="D9" i="3" s="1"/>
  <c r="D8" i="3" s="1"/>
  <c r="D10" i="3"/>
  <c r="I22" i="3"/>
  <c r="D22" i="3"/>
  <c r="I15" i="3"/>
  <c r="I20" i="3" s="1"/>
  <c r="D15" i="3"/>
  <c r="D20" i="3" s="1"/>
  <c r="I9" i="3"/>
  <c r="I8" i="3" l="1"/>
  <c r="D24" i="3"/>
  <c r="D21" i="3"/>
  <c r="I21" i="3" l="1"/>
  <c r="D15" i="1" l="1"/>
  <c r="D14" i="1"/>
  <c r="D12" i="1"/>
  <c r="D9" i="1"/>
  <c r="D8" i="1"/>
  <c r="D46" i="1" l="1"/>
  <c r="D44" i="1"/>
  <c r="D11" i="1"/>
  <c r="D10" i="1" s="1"/>
  <c r="D17" i="1" l="1"/>
  <c r="D45" i="1" l="1"/>
</calcChain>
</file>

<file path=xl/sharedStrings.xml><?xml version="1.0" encoding="utf-8"?>
<sst xmlns="http://schemas.openxmlformats.org/spreadsheetml/2006/main" count="299" uniqueCount="79">
  <si>
    <t>№№</t>
  </si>
  <si>
    <t>Показатели</t>
  </si>
  <si>
    <t>Ед. измер.</t>
  </si>
  <si>
    <t>1.</t>
  </si>
  <si>
    <t>Нормативная выработка тепловой энергии</t>
  </si>
  <si>
    <t>тыс.Гкал</t>
  </si>
  <si>
    <t>Покупная тепловая энергия (от ЮК ГРЭС г.Калтан)</t>
  </si>
  <si>
    <r>
      <t>Полезный отпуск тепловой энергии</t>
    </r>
    <r>
      <rPr>
        <sz val="10"/>
        <rFont val="Times New Roman"/>
        <family val="1"/>
      </rPr>
      <t>, в том числе:</t>
    </r>
  </si>
  <si>
    <t xml:space="preserve">  -   потребительский рынок,в том числе:</t>
  </si>
  <si>
    <t xml:space="preserve">         жилищные организации</t>
  </si>
  <si>
    <t xml:space="preserve">         население по прямым  договорам</t>
  </si>
  <si>
    <t xml:space="preserve">         бюджетные учреждения</t>
  </si>
  <si>
    <t xml:space="preserve">         прочие потребители</t>
  </si>
  <si>
    <t xml:space="preserve">   -  производственные нужды предприятия</t>
  </si>
  <si>
    <r>
      <t xml:space="preserve">Сырье и материалы на технологические цели с расходами по перевозке, </t>
    </r>
    <r>
      <rPr>
        <sz val="10"/>
        <rFont val="Times New Roman"/>
        <family val="1"/>
      </rPr>
      <t>всего, в том числе:</t>
    </r>
    <r>
      <rPr>
        <b/>
        <sz val="10"/>
        <rFont val="Times New Roman"/>
        <family val="1"/>
      </rPr>
      <t xml:space="preserve"> </t>
    </r>
  </si>
  <si>
    <t>тыс.руб.</t>
  </si>
  <si>
    <r>
      <t>Топливо на технологические цели с расходами по перевозке,</t>
    </r>
    <r>
      <rPr>
        <sz val="10"/>
        <rFont val="Times New Roman"/>
        <family val="1"/>
      </rPr>
      <t xml:space="preserve"> всего в том числе:</t>
    </r>
  </si>
  <si>
    <t xml:space="preserve">   -  стоимость натурального топлива</t>
  </si>
  <si>
    <t>Оплата ООО Калтанское за передачу тепловой энергии на п.Постоянный и п.Шушталеп</t>
  </si>
  <si>
    <t>Покупная тепловая энергия</t>
  </si>
  <si>
    <t>Электроэнергия</t>
  </si>
  <si>
    <t xml:space="preserve">Затраты на оплату труда </t>
  </si>
  <si>
    <t>Аренда</t>
  </si>
  <si>
    <t>Амортизация основных средств</t>
  </si>
  <si>
    <r>
      <t>Прочие затраты,</t>
    </r>
    <r>
      <rPr>
        <sz val="10"/>
        <rFont val="Times New Roman"/>
        <family val="1"/>
      </rPr>
      <t>всего,в том числе:</t>
    </r>
  </si>
  <si>
    <t xml:space="preserve">   -  затраты на ремонтные работы</t>
  </si>
  <si>
    <t xml:space="preserve">   -  услуги производственного характера</t>
  </si>
  <si>
    <t xml:space="preserve">   -  вспомогательные материалы</t>
  </si>
  <si>
    <t>Общехозяйственные расходы</t>
  </si>
  <si>
    <t>Другие расходы</t>
  </si>
  <si>
    <t>Итого расходов</t>
  </si>
  <si>
    <t>Себестоимость 1 Гкал</t>
  </si>
  <si>
    <t>руб./Гкал</t>
  </si>
  <si>
    <r>
      <t>Необходимая валовая выручка(НВВ),</t>
    </r>
    <r>
      <rPr>
        <sz val="10"/>
        <rFont val="Times New Roman"/>
        <family val="1"/>
      </rPr>
      <t>всего, в том числе:</t>
    </r>
  </si>
  <si>
    <t xml:space="preserve">   - на потребительском рынке</t>
  </si>
  <si>
    <t>Факт за полугодие 2011 г.</t>
  </si>
  <si>
    <t>м3</t>
  </si>
  <si>
    <t>руб./м3</t>
  </si>
  <si>
    <t>ООО "Теплосетевая компания Южного Кузбасса",</t>
  </si>
  <si>
    <t xml:space="preserve"> по узлу теплоснабжения г. Осинники за 2011 год. </t>
  </si>
  <si>
    <t xml:space="preserve"> по узлу теплоснабжения г. Калтан за 2011 год. </t>
  </si>
  <si>
    <t xml:space="preserve">   -  водопотребление</t>
  </si>
  <si>
    <t xml:space="preserve">   -  водоотведение</t>
  </si>
  <si>
    <t xml:space="preserve">   - реагенты</t>
  </si>
  <si>
    <t>тн.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</si>
  <si>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</si>
  <si>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</si>
  <si>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</si>
  <si>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</si>
  <si>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</si>
  <si>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</si>
  <si>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</si>
  <si>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</si>
  <si>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</si>
  <si>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</si>
  <si>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</si>
  <si>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</si>
  <si>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</si>
  <si>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</si>
  <si>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</si>
  <si>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</si>
  <si>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</si>
  <si>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</si>
  <si>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</si>
  <si>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</si>
  <si>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Тариф на тепловую энергию, реализуемую на потребительском рынке</t>
  </si>
  <si>
    <t>Отчисления на социальные нужды</t>
  </si>
  <si>
    <t xml:space="preserve">Отчисления на социальные нужды </t>
  </si>
  <si>
    <t>Потери тепловой энергии</t>
  </si>
  <si>
    <t>кВтч</t>
  </si>
  <si>
    <t>руб.</t>
  </si>
  <si>
    <t>чел.</t>
  </si>
  <si>
    <t>Показатели финансово-хозяйственной деятельности</t>
  </si>
  <si>
    <t>Себестоимость 1 м3</t>
  </si>
  <si>
    <t>тепловая энергия</t>
  </si>
  <si>
    <t>теплоноситель</t>
  </si>
  <si>
    <t>средняя заработная плата</t>
  </si>
  <si>
    <t>среднесписочная численность ППР</t>
  </si>
  <si>
    <t>Тариф на теплоноситель, реализуемый на потребительском рынке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</si>
</sst>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5">
    <numFmt numFmtId="6" formatCode="#,##0&quot;р.&quot;;[Red]\-#,##0&quot;р.&quot;"/>
    <numFmt numFmtId="7" formatCode="#,##0.00&quot;р.&quot;;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000"/>
    <numFmt numFmtId="166" formatCode="0.000"/>
    <numFmt numFmtId="167" formatCode="#,##0_ ;[Red]\-#,##0\ "/>
    <numFmt numFmtId="168" formatCode="[$$-409]#,##0_ ;[Red]\-[$$-409]#,##0\ "/>
    <numFmt numFmtId="169" formatCode="#"/>
    <numFmt numFmtId="170" formatCode="_(&quot;$&quot;* #,##0.00_);_(&quot;$&quot;* \(#,##0.00\);_(&quot;$&quot;* &quot;-&quot;??_);_(@_)"/>
    <numFmt numFmtId="171" formatCode="#,##0;\(#,##0\)"/>
    <numFmt numFmtId="172" formatCode="#.##0\.00"/>
    <numFmt numFmtId="173" formatCode="#\.00"/>
    <numFmt numFmtId="174" formatCode="\$#\.00"/>
    <numFmt numFmtId="175" formatCode="0.0"/>
    <numFmt numFmtId="176" formatCode="_(&quot;$&quot;* #,##0_);_(&quot;$&quot;* \(#,##0\);_(&quot;$&quot;* &quot;-&quot;_);_(@_)"/>
    <numFmt numFmtId="177" formatCode="_(* #,##0_);_(* \(#,##0\);_(* &quot;-&quot;??_);_(@_)"/>
    <numFmt numFmtId="178" formatCode="m\-d\-yy"/>
    <numFmt numFmtId="179" formatCode="#,##0;[Red]#,##0"/>
    <numFmt numFmtId="180" formatCode="&quot;\&quot;#,##0;[Red]\-&quot;\&quot;#,##0"/>
    <numFmt numFmtId="181" formatCode="\£#,##0_);\(\£#,##0\)"/>
    <numFmt numFmtId="182" formatCode="&quot;error&quot;;&quot;error&quot;;&quot;OK&quot;;&quot;  &quot;@"/>
    <numFmt numFmtId="183" formatCode="&quot;$&quot;#,##0.00_);[Red]\(&quot;$&quot;#,##0.00\)"/>
    <numFmt numFmtId="184" formatCode="#,##0.000\);[Red]\(#,##0.000\)"/>
    <numFmt numFmtId="185" formatCode="_(* #,##0_);_(* \(#,##0\);_(* &quot;-&quot;_);_(@_)"/>
    <numFmt numFmtId="186" formatCode="_(* #,##0.00_);[Red]_(* \(#,##0.00\);_(* &quot;-&quot;??_);_(@_)"/>
    <numFmt numFmtId="187" formatCode="&quot;$&quot;#,##0\ ;\(&quot;$&quot;#,##0\)"/>
    <numFmt numFmtId="188" formatCode="dd\ mmm\ yyyy_);;;&quot;  &quot;@"/>
    <numFmt numFmtId="189" formatCode="#,##0_);\(#,##0\);&quot;- &quot;;&quot;  &quot;@"/>
    <numFmt numFmtId="190" formatCode="&quot;P&quot;#,##0.00;[Red]\-&quot;P&quot;#,##0.00"/>
    <numFmt numFmtId="191" formatCode="_-&quot;P&quot;* #,##0.00_-;\-&quot;P&quot;* #,##0.00_-;_-&quot;P&quot;* &quot;-&quot;??_-;_-@_-"/>
    <numFmt numFmtId="192" formatCode="0.0\x"/>
    <numFmt numFmtId="193" formatCode="_-* #,##0.00[$€-1]_-;\-* #,##0.00[$€-1]_-;_-* &quot;-&quot;??[$€-1]_-"/>
    <numFmt numFmtId="194" formatCode="_-* #,##0\ _F_B_-;\-* #,##0\ _F_B_-;_-* &quot;-&quot;\ _F_B_-;_-@_-"/>
    <numFmt numFmtId="195" formatCode="_-* #,##0.00\ _F_B_-;\-* #,##0.00\ _F_B_-;_-* &quot;-&quot;??\ _F_B_-;_-@_-"/>
    <numFmt numFmtId="196" formatCode="#,##0.0000_);\(#,##0.0000\);&quot;- &quot;;&quot;  &quot;@"/>
    <numFmt numFmtId="197" formatCode="_(* #,##0.00_);_(* \(#,##0.00\);_(* &quot;-&quot;??_);_(@_)"/>
    <numFmt numFmtId="198" formatCode="#,##0.00&quot; $&quot;;\-#,##0.00&quot; $&quot;"/>
    <numFmt numFmtId="199" formatCode="#,##0.0_);[Red]\(#,##0.0\)"/>
    <numFmt numFmtId="200" formatCode="_-* #,##0_-;_-* #,##0\-;_-* &quot;-&quot;_-;_-@_-"/>
    <numFmt numFmtId="201" formatCode="_-* #,##0.00_-;_-* #,##0.00\-;_-* &quot;-&quot;??_-;_-@_-"/>
    <numFmt numFmtId="202" formatCode="_-* #,##0\ _P_t_s_-;\-* #,##0\ _P_t_s_-;_-* &quot;-&quot;\ _P_t_s_-;_-@_-"/>
    <numFmt numFmtId="203" formatCode="_-* #,##0.00\ _P_t_s_-;\-* #,##0.00\ _P_t_s_-;_-* &quot;-&quot;??\ _P_t_s_-;_-@_-"/>
    <numFmt numFmtId="204" formatCode="_-* #,##0\ &quot;$&quot;_-;\-* #,##0\ &quot;$&quot;_-;_-* &quot;-&quot;\ &quot;$&quot;_-;_-@_-"/>
    <numFmt numFmtId="205" formatCode="_-* #,##0.00\ &quot;$&quot;_-;\-* #,##0.00\ &quot;$&quot;_-;_-* &quot;-&quot;??\ &quot;$&quot;_-;_-@_-"/>
    <numFmt numFmtId="206" formatCode="_-* #,##0\ &quot;Pts&quot;_-;\-* #,##0\ &quot;Pts&quot;_-;_-* &quot;-&quot;\ &quot;Pts&quot;_-;_-@_-"/>
    <numFmt numFmtId="207" formatCode="_-* #,##0.00\ &quot;Pts&quot;_-;\-* #,##0.00\ &quot;Pts&quot;_-;_-* &quot;-&quot;??\ &quot;Pts&quot;_-;_-@_-"/>
    <numFmt numFmtId="208" formatCode="_(* #,##0.000_);[Red]_(* \(#,##0.000\);_(* &quot;-&quot;??_);_(@_)"/>
    <numFmt numFmtId="209" formatCode="&quot;$&quot;#,##0.0_);\(&quot;$&quot;#,##0.0\)"/>
    <numFmt numFmtId="210" formatCode="0.00\x"/>
    <numFmt numFmtId="211" formatCode="0.0000"/>
    <numFmt numFmtId="212" formatCode="0.00000%"/>
    <numFmt numFmtId="213" formatCode="0.0000000%"/>
    <numFmt numFmtId="214" formatCode="_-* #,##0_?_._-;\-* #,##0_?_._-;_-* &quot;-&quot;_?_._-;_-@_-"/>
    <numFmt numFmtId="215" formatCode="_-* #,##0.00_?_._-;\-* #,##0.00_?_._-;_-* &quot;-&quot;??_?_._-;_-@_-"/>
    <numFmt numFmtId="216" formatCode="_-* #,##0\ &quot;FB&quot;_-;\-* #,##0\ &quot;FB&quot;_-;_-* &quot;-&quot;\ &quot;FB&quot;_-;_-@_-"/>
    <numFmt numFmtId="217" formatCode="_-* #,##0.00\ &quot;FB&quot;_-;\-* #,##0.00\ &quot;FB&quot;_-;_-* &quot;-&quot;??\ &quot;FB&quot;_-;_-@_-"/>
    <numFmt numFmtId="218" formatCode="0%_);\(0%\)"/>
    <numFmt numFmtId="219" formatCode="0.0%"/>
    <numFmt numFmtId="220" formatCode="#,##0______;;&quot;------------      &quot;"/>
    <numFmt numFmtId="221" formatCode="[$$-409]#,##0"/>
    <numFmt numFmtId="222" formatCode="_-&quot;F&quot;\ * #,##0_-;_-&quot;F&quot;\ * #,##0\-;_-&quot;F&quot;\ * &quot;-&quot;_-;_-@_-"/>
    <numFmt numFmtId="223" formatCode="_-&quot;F&quot;\ * #,##0.00_-;_-&quot;F&quot;\ * #,##0.00\-;_-&quot;F&quot;\ * &quot;-&quot;??_-;_-@_-"/>
    <numFmt numFmtId="224" formatCode="&quot;P&quot;#,##0.00;\-&quot;P&quot;#,##0.00"/>
    <numFmt numFmtId="225" formatCode="_-&quot;P&quot;* #,##0_-;\-&quot;P&quot;* #,##0_-;_-&quot;P&quot;* &quot;-&quot;_-;_-@_-"/>
    <numFmt numFmtId="226" formatCode="\¥#,##0_);\(\¥#,##0\)"/>
    <numFmt numFmtId="227" formatCode=";;&quot;zero&quot;;&quot;  &quot;@"/>
    <numFmt numFmtId="228" formatCode="#,##0.000_ ;\-#,##0.000\ "/>
    <numFmt numFmtId="229" formatCode="#,##0.00_ ;[Red]\-#,##0.00\ "/>
    <numFmt numFmtId="230" formatCode="#,##0\т"/>
    <numFmt numFmtId="231" formatCode="#,##0.00_ ;\-#,##0.00\ "/>
    <numFmt numFmtId="232" formatCode="%#\.00"/>
  </numFmts>
  <fonts count="144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color rgb="FFFF0000"/>
      <name val="Arial Cyr"/>
      <charset val="204"/>
    </font>
    <font>
      <sz val="10"/>
      <name val="Arial Cyr"/>
      <charset val="204"/>
    </font>
    <font>
      <b/>
      <sz val="10"/>
      <name val="Arial"/>
      <family val="2"/>
      <charset val="204"/>
    </font>
    <font>
      <sz val="10"/>
      <name val="Geneva"/>
      <family val="2"/>
    </font>
    <font>
      <sz val="10"/>
      <name val="Book Antiqua"/>
      <family val="1"/>
      <charset val="204"/>
    </font>
    <font>
      <sz val="6"/>
      <color indexed="72"/>
      <name val="Courier"/>
      <family val="3"/>
    </font>
    <font>
      <sz val="10"/>
      <color indexed="72"/>
      <name val="Courier"/>
      <family val="3"/>
    </font>
    <font>
      <sz val="10"/>
      <name val="Courier"/>
      <family val="3"/>
    </font>
    <font>
      <sz val="10"/>
      <name val="Arial CYR"/>
      <family val="2"/>
      <charset val="204"/>
    </font>
    <font>
      <sz val="10"/>
      <name val="Helv"/>
      <charset val="204"/>
    </font>
    <font>
      <sz val="10"/>
      <name val="Helv"/>
    </font>
    <font>
      <sz val="10"/>
      <name val="Garamond"/>
      <family val="1"/>
      <charset val="204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8.25"/>
      <name val="Helv"/>
    </font>
    <font>
      <b/>
      <i/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2"/>
      <color indexed="9"/>
      <name val="Arial"/>
      <family val="2"/>
    </font>
    <font>
      <b/>
      <sz val="14"/>
      <color indexed="9"/>
      <name val="Arial"/>
      <family val="2"/>
      <charset val="204"/>
    </font>
    <font>
      <b/>
      <i/>
      <sz val="14"/>
      <name val="Arial"/>
      <family val="2"/>
    </font>
    <font>
      <b/>
      <i/>
      <sz val="20"/>
      <name val="Arial"/>
      <family val="2"/>
    </font>
    <font>
      <b/>
      <sz val="16"/>
      <color indexed="9"/>
      <name val="Arial"/>
      <family val="2"/>
    </font>
    <font>
      <b/>
      <sz val="14"/>
      <name val="Arial"/>
      <family val="2"/>
    </font>
    <font>
      <b/>
      <i/>
      <sz val="22"/>
      <name val="Arial"/>
      <family val="2"/>
    </font>
    <font>
      <sz val="10"/>
      <color indexed="8"/>
      <name val="Arial Cyr"/>
      <family val="2"/>
      <charset val="204"/>
    </font>
    <font>
      <sz val="10"/>
      <color indexed="9"/>
      <name val="Arial Cyr"/>
      <family val="2"/>
      <charset val="204"/>
    </font>
    <font>
      <sz val="8"/>
      <name val="Helv"/>
      <charset val="204"/>
    </font>
    <font>
      <sz val="12"/>
      <name val="Times New Roman"/>
      <family val="1"/>
      <charset val="204"/>
    </font>
    <font>
      <u/>
      <sz val="10"/>
      <color indexed="12"/>
      <name val="Arial Cyr"/>
      <charset val="204"/>
    </font>
    <font>
      <sz val="10"/>
      <name val="Arial"/>
      <family val="2"/>
    </font>
    <font>
      <sz val="12"/>
      <name val="Arial"/>
      <family val="2"/>
    </font>
    <font>
      <sz val="10"/>
      <color indexed="20"/>
      <name val="Arial Cyr"/>
      <family val="2"/>
      <charset val="204"/>
    </font>
    <font>
      <b/>
      <sz val="10"/>
      <color indexed="8"/>
      <name val="Arial"/>
      <family val="2"/>
    </font>
    <font>
      <sz val="10"/>
      <color indexed="8"/>
      <name val="Tms Rmn"/>
    </font>
    <font>
      <sz val="10"/>
      <color indexed="12"/>
      <name val="Times New Roman"/>
      <family val="1"/>
    </font>
    <font>
      <sz val="12"/>
      <name val="Tms Rmn"/>
    </font>
    <font>
      <u val="singleAccounting"/>
      <sz val="10"/>
      <name val="Arial"/>
      <family val="2"/>
    </font>
    <font>
      <sz val="12"/>
      <name val="±???A?"/>
      <charset val="129"/>
    </font>
    <font>
      <sz val="10"/>
      <color indexed="8"/>
      <name val="MS Sans Serif"/>
      <family val="2"/>
      <charset val="204"/>
    </font>
    <font>
      <b/>
      <sz val="10"/>
      <color indexed="52"/>
      <name val="Arial Cyr"/>
      <family val="2"/>
      <charset val="204"/>
    </font>
    <font>
      <b/>
      <sz val="10"/>
      <color indexed="9"/>
      <name val="Arial Cyr"/>
      <family val="2"/>
      <charset val="204"/>
    </font>
    <font>
      <sz val="10"/>
      <name val="NTTimes/Cyrillic"/>
    </font>
    <font>
      <sz val="8"/>
      <color indexed="12"/>
      <name val="Times New Roman"/>
      <family val="1"/>
    </font>
    <font>
      <sz val="8"/>
      <name val="Palatino"/>
      <family val="1"/>
    </font>
    <font>
      <sz val="12"/>
      <color indexed="24"/>
      <name val="Arial"/>
      <family val="2"/>
      <charset val="204"/>
    </font>
    <font>
      <sz val="10"/>
      <color indexed="12"/>
      <name val="Arial"/>
      <family val="2"/>
      <charset val="204"/>
    </font>
    <font>
      <b/>
      <sz val="10"/>
      <name val="Arial"/>
      <family val="2"/>
    </font>
    <font>
      <sz val="10"/>
      <name val="PragmaticaCTT"/>
    </font>
    <font>
      <u val="doubleAccounting"/>
      <sz val="10"/>
      <name val="Arial"/>
      <family val="2"/>
    </font>
    <font>
      <sz val="12"/>
      <name val="Tms Rmn"/>
      <charset val="204"/>
    </font>
    <font>
      <sz val="10"/>
      <name val="Arial CYR"/>
    </font>
    <font>
      <b/>
      <sz val="12"/>
      <name val="Times New Roman"/>
      <family val="1"/>
      <charset val="204"/>
    </font>
    <font>
      <i/>
      <sz val="10"/>
      <color indexed="23"/>
      <name val="Arial Cyr"/>
      <family val="2"/>
      <charset val="204"/>
    </font>
    <font>
      <i/>
      <sz val="1"/>
      <color indexed="8"/>
      <name val="Courier"/>
      <family val="3"/>
    </font>
    <font>
      <sz val="7"/>
      <name val="Palatino"/>
      <family val="1"/>
    </font>
    <font>
      <sz val="10"/>
      <color indexed="12"/>
      <name val="Arial"/>
      <family val="2"/>
    </font>
    <font>
      <sz val="10"/>
      <color indexed="17"/>
      <name val="Arial Cyr"/>
      <family val="2"/>
      <charset val="204"/>
    </font>
    <font>
      <sz val="10"/>
      <color indexed="17"/>
      <name val="Times New Roman"/>
      <family val="1"/>
    </font>
    <font>
      <sz val="8"/>
      <name val="Arial"/>
      <family val="2"/>
    </font>
    <font>
      <sz val="6"/>
      <color indexed="16"/>
      <name val="Palatino"/>
      <family val="1"/>
    </font>
    <font>
      <b/>
      <sz val="12"/>
      <name val="Arial"/>
      <family val="2"/>
    </font>
    <font>
      <b/>
      <sz val="8"/>
      <name val="Palatino"/>
    </font>
    <font>
      <sz val="12"/>
      <name val="Arial Black"/>
      <family val="2"/>
    </font>
    <font>
      <sz val="11"/>
      <name val="Arial Black"/>
      <family val="2"/>
    </font>
    <font>
      <i/>
      <sz val="14"/>
      <name val="Palatino"/>
      <family val="1"/>
    </font>
    <font>
      <b/>
      <sz val="11"/>
      <color indexed="56"/>
      <name val="Arial Cyr"/>
      <family val="2"/>
      <charset val="204"/>
    </font>
    <font>
      <b/>
      <i/>
      <sz val="22"/>
      <name val="Times New Roman"/>
      <family val="1"/>
      <charset val="204"/>
    </font>
    <font>
      <sz val="10"/>
      <color indexed="9"/>
      <name val="Times New Roman"/>
      <family val="1"/>
    </font>
    <font>
      <u/>
      <sz val="10"/>
      <color indexed="36"/>
      <name val="Arial Cyr"/>
      <charset val="204"/>
    </font>
    <font>
      <b/>
      <u/>
      <sz val="16"/>
      <name val="Arial"/>
      <family val="2"/>
      <charset val="204"/>
    </font>
    <font>
      <sz val="10"/>
      <color indexed="52"/>
      <name val="Arial Cyr"/>
      <family val="2"/>
      <charset val="204"/>
    </font>
    <font>
      <sz val="12"/>
      <name val="Times New Roman"/>
      <family val="1"/>
    </font>
    <font>
      <sz val="10"/>
      <color indexed="60"/>
      <name val="Arial Cyr"/>
      <family val="2"/>
      <charset val="204"/>
    </font>
    <font>
      <sz val="7"/>
      <name val="Small Fonts"/>
      <family val="2"/>
      <charset val="204"/>
    </font>
    <font>
      <sz val="10"/>
      <name val="Times New Roman CE"/>
      <charset val="238"/>
    </font>
    <font>
      <sz val="8"/>
      <name val="Tahoma"/>
      <family val="2"/>
    </font>
    <font>
      <sz val="10"/>
      <name val="Palatino"/>
      <family val="1"/>
    </font>
    <font>
      <sz val="12"/>
      <name val="TimesET"/>
      <charset val="204"/>
    </font>
    <font>
      <b/>
      <sz val="10"/>
      <color indexed="63"/>
      <name val="Arial Cyr"/>
      <family val="2"/>
      <charset val="204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17"/>
      <name val="Arial"/>
      <family val="2"/>
    </font>
    <font>
      <b/>
      <sz val="10"/>
      <color indexed="13"/>
      <name val="Arial"/>
      <family val="2"/>
    </font>
    <font>
      <b/>
      <sz val="20"/>
      <name val="Times New Roman"/>
      <family val="1"/>
      <charset val="204"/>
    </font>
    <font>
      <sz val="10"/>
      <color indexed="16"/>
      <name val="Helvetica-Black"/>
    </font>
    <font>
      <u/>
      <sz val="10"/>
      <name val="Arial"/>
      <family val="2"/>
      <charset val="204"/>
    </font>
    <font>
      <i/>
      <sz val="12"/>
      <name val="Tms Rmn"/>
      <charset val="204"/>
    </font>
    <font>
      <sz val="10"/>
      <color indexed="10"/>
      <name val="Times New Roman"/>
      <family val="1"/>
    </font>
    <font>
      <sz val="9.5"/>
      <color indexed="23"/>
      <name val="Helvetica-Black"/>
    </font>
    <font>
      <b/>
      <sz val="10"/>
      <color indexed="39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39"/>
      <name val="Arial"/>
      <family val="2"/>
    </font>
    <font>
      <sz val="19"/>
      <color indexed="48"/>
      <name val="Arial"/>
      <family val="2"/>
      <charset val="204"/>
    </font>
    <font>
      <sz val="10"/>
      <color indexed="10"/>
      <name val="Arial"/>
      <family val="2"/>
    </font>
    <font>
      <sz val="10"/>
      <name val="Tms Rmn"/>
    </font>
    <font>
      <sz val="11"/>
      <name val="Univers"/>
      <family val="2"/>
    </font>
    <font>
      <sz val="10"/>
      <name val="Courier"/>
      <family val="1"/>
      <charset val="204"/>
    </font>
    <font>
      <sz val="10"/>
      <name val="MS Sans Serif"/>
      <family val="2"/>
      <charset val="204"/>
    </font>
    <font>
      <b/>
      <sz val="18"/>
      <name val="Times New Roman"/>
      <family val="1"/>
      <charset val="204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sz val="9"/>
      <name val="Helvetica-Black"/>
    </font>
    <font>
      <sz val="12"/>
      <color indexed="8"/>
      <name val="Palatino"/>
      <family val="1"/>
    </font>
    <font>
      <sz val="11"/>
      <color indexed="8"/>
      <name val="Helvetica-Black"/>
    </font>
    <font>
      <b/>
      <sz val="10"/>
      <color indexed="10"/>
      <name val="Arial"/>
      <family val="2"/>
    </font>
    <font>
      <b/>
      <i/>
      <sz val="20"/>
      <name val="Arial"/>
      <family val="2"/>
      <charset val="204"/>
    </font>
    <font>
      <u/>
      <sz val="8"/>
      <color indexed="8"/>
      <name val="Arial"/>
      <family val="2"/>
    </font>
    <font>
      <sz val="8"/>
      <name val="Arial"/>
      <family val="2"/>
      <charset val="204"/>
    </font>
    <font>
      <sz val="8"/>
      <color indexed="12"/>
      <name val="Arial"/>
      <family val="2"/>
    </font>
    <font>
      <b/>
      <sz val="14"/>
      <name val="Times New Roman"/>
      <family val="1"/>
      <charset val="204"/>
    </font>
    <font>
      <sz val="10"/>
      <color indexed="10"/>
      <name val="Arial Cyr"/>
      <family val="2"/>
      <charset val="204"/>
    </font>
    <font>
      <b/>
      <i/>
      <sz val="8"/>
      <name val="Helv"/>
    </font>
    <font>
      <b/>
      <sz val="8"/>
      <name val="Arial Cyr"/>
      <family val="2"/>
      <charset val="204"/>
    </font>
    <font>
      <b/>
      <sz val="12"/>
      <color indexed="12"/>
      <name val="Arial Cyr"/>
      <family val="2"/>
      <charset val="204"/>
    </font>
    <font>
      <b/>
      <sz val="12"/>
      <name val="Arial Cyr"/>
      <family val="2"/>
      <charset val="204"/>
    </font>
    <font>
      <b/>
      <sz val="10"/>
      <name val="Arial Cyr"/>
      <family val="2"/>
      <charset val="204"/>
    </font>
    <font>
      <sz val="8"/>
      <name val="Arial Cyr"/>
    </font>
    <font>
      <b/>
      <sz val="14"/>
      <name val="Arial Cyr"/>
      <family val="2"/>
      <charset val="204"/>
    </font>
    <font>
      <b/>
      <i/>
      <sz val="14"/>
      <color indexed="10"/>
      <name val="Arial Cyr"/>
      <family val="2"/>
      <charset val="204"/>
    </font>
    <font>
      <sz val="12"/>
      <name val="Arial Cyr"/>
      <family val="2"/>
      <charset val="204"/>
    </font>
    <font>
      <b/>
      <sz val="11"/>
      <name val="Arial Cyr"/>
      <family val="2"/>
      <charset val="204"/>
    </font>
    <font>
      <sz val="11"/>
      <color indexed="8"/>
      <name val="Calibri"/>
      <family val="2"/>
      <charset val="204"/>
    </font>
    <font>
      <b/>
      <i/>
      <sz val="14"/>
      <color indexed="57"/>
      <name val="Arial Cyr"/>
      <family val="2"/>
      <charset val="204"/>
    </font>
    <font>
      <sz val="10"/>
      <name val="Tahoma"/>
      <family val="2"/>
    </font>
    <font>
      <sz val="10"/>
      <color indexed="0"/>
      <name val="Helv"/>
    </font>
    <font>
      <sz val="10"/>
      <color indexed="0"/>
      <name val="Helv"/>
      <charset val="204"/>
    </font>
    <font>
      <sz val="14"/>
      <name val="Arial Cyr"/>
      <family val="2"/>
      <charset val="204"/>
    </font>
    <font>
      <sz val="10"/>
      <name val="Arial Narrow"/>
      <family val="2"/>
      <charset val="204"/>
    </font>
    <font>
      <sz val="10"/>
      <name val="Arial Narrow"/>
      <family val="2"/>
    </font>
    <font>
      <b/>
      <sz val="10"/>
      <name val="Arial Narrow"/>
      <family val="2"/>
    </font>
    <font>
      <sz val="10"/>
      <name val="Tahoma"/>
      <family val="2"/>
      <charset val="204"/>
    </font>
    <font>
      <sz val="10"/>
      <name val="Peterburg"/>
    </font>
    <font>
      <sz val="8"/>
      <name val="Arial Cyr"/>
      <family val="2"/>
      <charset val="204"/>
    </font>
  </fonts>
  <fills count="5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11"/>
        <bgColor indexed="11"/>
      </patternFill>
    </fill>
    <fill>
      <patternFill patternType="solid">
        <fgColor indexed="22"/>
      </patternFill>
    </fill>
    <fill>
      <patternFill patternType="lightGray">
        <fgColor indexed="15"/>
      </patternFill>
    </fill>
    <fill>
      <patternFill patternType="solid">
        <fgColor indexed="55"/>
      </patternFill>
    </fill>
    <fill>
      <patternFill patternType="solid">
        <fgColor indexed="26"/>
        <bgColor indexed="26"/>
      </patternFill>
    </fill>
    <fill>
      <patternFill patternType="solid">
        <fgColor indexed="33"/>
        <bgColor indexed="33"/>
      </patternFill>
    </fill>
    <fill>
      <patternFill patternType="solid">
        <fgColor indexed="1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13"/>
      </patternFill>
    </fill>
    <fill>
      <patternFill patternType="solid">
        <fgColor indexed="17"/>
      </patternFill>
    </fill>
    <fill>
      <patternFill patternType="solid">
        <fgColor indexed="40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40"/>
      </patternFill>
    </fill>
    <fill>
      <patternFill patternType="solid">
        <fgColor indexed="35"/>
        <bgColor indexed="64"/>
      </patternFill>
    </fill>
    <fill>
      <patternFill patternType="solid">
        <fgColor indexed="15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5"/>
        <bgColor indexed="64"/>
      </patternFill>
    </fill>
  </fills>
  <borders count="6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thick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601">
    <xf numFmtId="0" fontId="0" fillId="0" borderId="0"/>
    <xf numFmtId="0" fontId="7" fillId="0" borderId="0"/>
    <xf numFmtId="0" fontId="9" fillId="0" borderId="0"/>
    <xf numFmtId="0" fontId="11" fillId="0" borderId="24"/>
    <xf numFmtId="0" fontId="7" fillId="0" borderId="0"/>
    <xf numFmtId="168" fontId="9" fillId="0" borderId="0" applyFont="0" applyFill="0" applyBorder="0" applyAlignment="0" applyProtection="0"/>
    <xf numFmtId="168" fontId="7" fillId="0" borderId="0" applyFont="0" applyFill="0" applyBorder="0" applyAlignment="0" applyProtection="0"/>
    <xf numFmtId="0" fontId="12" fillId="0" borderId="0" applyFont="0" applyFill="0" applyBorder="0" applyAlignment="0"/>
    <xf numFmtId="169" fontId="13" fillId="0" borderId="0">
      <protection locked="0"/>
    </xf>
    <xf numFmtId="169" fontId="14" fillId="0" borderId="0">
      <protection locked="0"/>
    </xf>
    <xf numFmtId="169" fontId="14" fillId="0" borderId="0">
      <protection locked="0"/>
    </xf>
    <xf numFmtId="169" fontId="14" fillId="0" borderId="0">
      <protection locked="0"/>
    </xf>
    <xf numFmtId="169" fontId="14" fillId="0" borderId="0">
      <protection locked="0"/>
    </xf>
    <xf numFmtId="169" fontId="14" fillId="0" borderId="0">
      <protection locked="0"/>
    </xf>
    <xf numFmtId="170" fontId="7" fillId="0" borderId="0" applyFont="0" applyFill="0" applyBorder="0" applyAlignment="0" applyProtection="0"/>
    <xf numFmtId="0" fontId="7" fillId="0" borderId="0"/>
    <xf numFmtId="0" fontId="15" fillId="0" borderId="0" applyFont="0" applyFill="0" applyBorder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11" fillId="0" borderId="24"/>
    <xf numFmtId="0" fontId="15" fillId="0" borderId="0" applyFont="0" applyFill="0" applyBorder="0" applyAlignment="0" applyProtection="0">
      <alignment vertical="center"/>
    </xf>
    <xf numFmtId="0" fontId="16" fillId="0" borderId="0"/>
    <xf numFmtId="0" fontId="17" fillId="0" borderId="0"/>
    <xf numFmtId="0" fontId="18" fillId="0" borderId="0"/>
    <xf numFmtId="0" fontId="16" fillId="0" borderId="0"/>
    <xf numFmtId="0" fontId="15" fillId="0" borderId="0" applyFont="0" applyFill="0" applyBorder="0" applyAlignment="0" applyProtection="0">
      <alignment vertical="center"/>
    </xf>
    <xf numFmtId="0" fontId="15" fillId="0" borderId="0" applyFont="0" applyFill="0" applyBorder="0" applyAlignment="0" applyProtection="0">
      <alignment vertical="center"/>
    </xf>
    <xf numFmtId="0" fontId="18" fillId="0" borderId="0"/>
    <xf numFmtId="0" fontId="18" fillId="0" borderId="0"/>
    <xf numFmtId="0" fontId="15" fillId="0" borderId="0" applyFont="0" applyFill="0" applyBorder="0" applyAlignment="0" applyProtection="0">
      <alignment vertical="center"/>
    </xf>
    <xf numFmtId="0" fontId="15" fillId="0" borderId="0" applyFont="0" applyFill="0" applyBorder="0" applyAlignment="0" applyProtection="0">
      <alignment vertical="center"/>
    </xf>
    <xf numFmtId="0" fontId="15" fillId="0" borderId="0" applyFont="0" applyFill="0" applyBorder="0" applyAlignment="0" applyProtection="0">
      <alignment vertical="center"/>
    </xf>
    <xf numFmtId="0" fontId="15" fillId="0" borderId="0" applyFont="0" applyFill="0" applyBorder="0" applyAlignment="0" applyProtection="0">
      <alignment vertical="center"/>
    </xf>
    <xf numFmtId="0" fontId="15" fillId="0" borderId="0" applyFont="0" applyFill="0" applyBorder="0" applyAlignment="0" applyProtection="0">
      <alignment vertical="center"/>
    </xf>
    <xf numFmtId="0" fontId="15" fillId="0" borderId="0" applyFont="0" applyFill="0" applyBorder="0" applyAlignment="0" applyProtection="0">
      <alignment vertical="center"/>
    </xf>
    <xf numFmtId="0" fontId="15" fillId="0" borderId="0" applyFont="0" applyFill="0" applyBorder="0" applyAlignment="0" applyProtection="0">
      <alignment vertical="center"/>
    </xf>
    <xf numFmtId="0" fontId="16" fillId="0" borderId="0"/>
    <xf numFmtId="0" fontId="17" fillId="0" borderId="0"/>
    <xf numFmtId="0" fontId="17" fillId="0" borderId="0"/>
    <xf numFmtId="0" fontId="15" fillId="0" borderId="0" applyFont="0" applyFill="0" applyBorder="0" applyAlignment="0" applyProtection="0">
      <alignment vertical="center"/>
    </xf>
    <xf numFmtId="0" fontId="15" fillId="0" borderId="0" applyFont="0" applyFill="0" applyBorder="0" applyAlignment="0" applyProtection="0">
      <alignment vertical="center"/>
    </xf>
    <xf numFmtId="0" fontId="15" fillId="0" borderId="0" applyFont="0" applyFill="0" applyBorder="0" applyAlignment="0" applyProtection="0">
      <alignment vertical="center"/>
    </xf>
    <xf numFmtId="0" fontId="15" fillId="0" borderId="0" applyFont="0" applyFill="0" applyBorder="0" applyAlignment="0" applyProtection="0">
      <alignment vertical="center"/>
    </xf>
    <xf numFmtId="0" fontId="18" fillId="0" borderId="0"/>
    <xf numFmtId="0" fontId="15" fillId="0" borderId="0" applyFont="0" applyFill="0" applyBorder="0" applyAlignment="0" applyProtection="0">
      <alignment vertical="center"/>
    </xf>
    <xf numFmtId="0" fontId="15" fillId="0" borderId="0" applyFont="0" applyFill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16" fillId="0" borderId="0"/>
    <xf numFmtId="0" fontId="16" fillId="0" borderId="0"/>
    <xf numFmtId="0" fontId="18" fillId="0" borderId="0"/>
    <xf numFmtId="0" fontId="15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1" fontId="7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171" fontId="7" fillId="6" borderId="23">
      <alignment wrapText="1"/>
      <protection locked="0"/>
    </xf>
    <xf numFmtId="171" fontId="7" fillId="6" borderId="23">
      <alignment wrapText="1"/>
      <protection locked="0"/>
    </xf>
    <xf numFmtId="171" fontId="7" fillId="6" borderId="23">
      <alignment wrapText="1"/>
      <protection locked="0"/>
    </xf>
    <xf numFmtId="171" fontId="7" fillId="6" borderId="23">
      <alignment wrapText="1"/>
      <protection locked="0"/>
    </xf>
    <xf numFmtId="171" fontId="7" fillId="6" borderId="23">
      <alignment wrapText="1"/>
      <protection locked="0"/>
    </xf>
    <xf numFmtId="171" fontId="7" fillId="6" borderId="23">
      <alignment wrapText="1"/>
      <protection locked="0"/>
    </xf>
    <xf numFmtId="171" fontId="7" fillId="6" borderId="23">
      <alignment wrapText="1"/>
      <protection locked="0"/>
    </xf>
    <xf numFmtId="171" fontId="7" fillId="6" borderId="23">
      <alignment wrapText="1"/>
      <protection locked="0"/>
    </xf>
    <xf numFmtId="171" fontId="7" fillId="6" borderId="23">
      <alignment wrapText="1"/>
      <protection locked="0"/>
    </xf>
    <xf numFmtId="171" fontId="7" fillId="6" borderId="23">
      <alignment wrapText="1"/>
      <protection locked="0"/>
    </xf>
    <xf numFmtId="171" fontId="7" fillId="6" borderId="23">
      <alignment wrapText="1"/>
      <protection locked="0"/>
    </xf>
    <xf numFmtId="171" fontId="7" fillId="6" borderId="23">
      <alignment wrapText="1"/>
      <protection locked="0"/>
    </xf>
    <xf numFmtId="171" fontId="7" fillId="6" borderId="23">
      <alignment wrapText="1"/>
      <protection locked="0"/>
    </xf>
    <xf numFmtId="171" fontId="7" fillId="6" borderId="23">
      <alignment wrapText="1"/>
      <protection locked="0"/>
    </xf>
    <xf numFmtId="171" fontId="7" fillId="6" borderId="23">
      <alignment wrapText="1"/>
      <protection locked="0"/>
    </xf>
    <xf numFmtId="171" fontId="7" fillId="6" borderId="23">
      <alignment wrapText="1"/>
      <protection locked="0"/>
    </xf>
    <xf numFmtId="171" fontId="7" fillId="6" borderId="23">
      <alignment wrapText="1"/>
      <protection locked="0"/>
    </xf>
    <xf numFmtId="171" fontId="7" fillId="6" borderId="23">
      <alignment wrapText="1"/>
      <protection locked="0"/>
    </xf>
    <xf numFmtId="171" fontId="7" fillId="6" borderId="23">
      <alignment wrapText="1"/>
      <protection locked="0"/>
    </xf>
    <xf numFmtId="171" fontId="7" fillId="6" borderId="23">
      <alignment wrapText="1"/>
      <protection locked="0"/>
    </xf>
    <xf numFmtId="171" fontId="7" fillId="6" borderId="23">
      <alignment wrapText="1"/>
      <protection locked="0"/>
    </xf>
    <xf numFmtId="171" fontId="7" fillId="6" borderId="23">
      <alignment wrapText="1"/>
      <protection locked="0"/>
    </xf>
    <xf numFmtId="171" fontId="7" fillId="6" borderId="23">
      <alignment wrapText="1"/>
      <protection locked="0"/>
    </xf>
    <xf numFmtId="171" fontId="7" fillId="6" borderId="23">
      <alignment wrapText="1"/>
      <protection locked="0"/>
    </xf>
    <xf numFmtId="171" fontId="7" fillId="6" borderId="23">
      <alignment wrapText="1"/>
      <protection locked="0"/>
    </xf>
    <xf numFmtId="171" fontId="7" fillId="6" borderId="23">
      <alignment wrapText="1"/>
      <protection locked="0"/>
    </xf>
    <xf numFmtId="171" fontId="7" fillId="6" borderId="23">
      <alignment wrapText="1"/>
      <protection locked="0"/>
    </xf>
    <xf numFmtId="171" fontId="7" fillId="6" borderId="23">
      <alignment wrapText="1"/>
      <protection locked="0"/>
    </xf>
    <xf numFmtId="171" fontId="7" fillId="6" borderId="23">
      <alignment wrapText="1"/>
      <protection locked="0"/>
    </xf>
    <xf numFmtId="171" fontId="7" fillId="6" borderId="23">
      <alignment wrapText="1"/>
      <protection locked="0"/>
    </xf>
    <xf numFmtId="171" fontId="7" fillId="6" borderId="23">
      <alignment wrapText="1"/>
      <protection locked="0"/>
    </xf>
    <xf numFmtId="171" fontId="7" fillId="6" borderId="23">
      <alignment wrapText="1"/>
      <protection locked="0"/>
    </xf>
    <xf numFmtId="171" fontId="7" fillId="6" borderId="23">
      <alignment wrapText="1"/>
      <protection locked="0"/>
    </xf>
    <xf numFmtId="171" fontId="7" fillId="6" borderId="23">
      <alignment wrapText="1"/>
      <protection locked="0"/>
    </xf>
    <xf numFmtId="171" fontId="7" fillId="6" borderId="23">
      <alignment wrapText="1"/>
      <protection locked="0"/>
    </xf>
    <xf numFmtId="171" fontId="7" fillId="6" borderId="23">
      <alignment wrapText="1"/>
      <protection locked="0"/>
    </xf>
    <xf numFmtId="171" fontId="7" fillId="6" borderId="23">
      <alignment wrapText="1"/>
      <protection locked="0"/>
    </xf>
    <xf numFmtId="171" fontId="7" fillId="6" borderId="23">
      <alignment wrapText="1"/>
      <protection locked="0"/>
    </xf>
    <xf numFmtId="171" fontId="7" fillId="6" borderId="23">
      <alignment wrapText="1"/>
      <protection locked="0"/>
    </xf>
    <xf numFmtId="171" fontId="7" fillId="6" borderId="23">
      <alignment wrapText="1"/>
      <protection locked="0"/>
    </xf>
    <xf numFmtId="171" fontId="7" fillId="6" borderId="23">
      <alignment wrapText="1"/>
      <protection locked="0"/>
    </xf>
    <xf numFmtId="171" fontId="7" fillId="6" borderId="23">
      <alignment wrapText="1"/>
      <protection locked="0"/>
    </xf>
    <xf numFmtId="171" fontId="7" fillId="6" borderId="23">
      <alignment wrapText="1"/>
      <protection locked="0"/>
    </xf>
    <xf numFmtId="171" fontId="7" fillId="6" borderId="23">
      <alignment wrapText="1"/>
      <protection locked="0"/>
    </xf>
    <xf numFmtId="171" fontId="7" fillId="6" borderId="23">
      <alignment wrapText="1"/>
      <protection locked="0"/>
    </xf>
    <xf numFmtId="171" fontId="7" fillId="6" borderId="23">
      <alignment wrapText="1"/>
      <protection locked="0"/>
    </xf>
    <xf numFmtId="171" fontId="7" fillId="6" borderId="23">
      <alignment wrapText="1"/>
      <protection locked="0"/>
    </xf>
    <xf numFmtId="171" fontId="7" fillId="6" borderId="23">
      <alignment wrapText="1"/>
      <protection locked="0"/>
    </xf>
    <xf numFmtId="171" fontId="7" fillId="6" borderId="23">
      <alignment wrapText="1"/>
      <protection locked="0"/>
    </xf>
    <xf numFmtId="171" fontId="7" fillId="6" borderId="23">
      <alignment wrapText="1"/>
      <protection locked="0"/>
    </xf>
    <xf numFmtId="171" fontId="7" fillId="6" borderId="23">
      <alignment wrapText="1"/>
      <protection locked="0"/>
    </xf>
    <xf numFmtId="171" fontId="7" fillId="6" borderId="23">
      <alignment wrapText="1"/>
      <protection locked="0"/>
    </xf>
    <xf numFmtId="171" fontId="7" fillId="6" borderId="23">
      <alignment wrapText="1"/>
      <protection locked="0"/>
    </xf>
    <xf numFmtId="171" fontId="7" fillId="6" borderId="23">
      <alignment wrapText="1"/>
      <protection locked="0"/>
    </xf>
    <xf numFmtId="171" fontId="7" fillId="6" borderId="23">
      <alignment wrapText="1"/>
      <protection locked="0"/>
    </xf>
    <xf numFmtId="171" fontId="7" fillId="6" borderId="23">
      <alignment wrapText="1"/>
      <protection locked="0"/>
    </xf>
    <xf numFmtId="171" fontId="7" fillId="6" borderId="23">
      <alignment wrapText="1"/>
      <protection locked="0"/>
    </xf>
    <xf numFmtId="171" fontId="7" fillId="6" borderId="23">
      <alignment wrapText="1"/>
      <protection locked="0"/>
    </xf>
    <xf numFmtId="171" fontId="7" fillId="6" borderId="23">
      <alignment wrapText="1"/>
      <protection locked="0"/>
    </xf>
    <xf numFmtId="171" fontId="7" fillId="6" borderId="23">
      <alignment wrapText="1"/>
      <protection locked="0"/>
    </xf>
    <xf numFmtId="171" fontId="7" fillId="6" borderId="23">
      <alignment wrapText="1"/>
      <protection locked="0"/>
    </xf>
    <xf numFmtId="171" fontId="7" fillId="6" borderId="23">
      <alignment wrapText="1"/>
      <protection locked="0"/>
    </xf>
    <xf numFmtId="171" fontId="7" fillId="6" borderId="23">
      <alignment wrapText="1"/>
      <protection locked="0"/>
    </xf>
    <xf numFmtId="171" fontId="7" fillId="6" borderId="23">
      <alignment wrapText="1"/>
      <protection locked="0"/>
    </xf>
    <xf numFmtId="171" fontId="7" fillId="6" borderId="23">
      <alignment wrapText="1"/>
      <protection locked="0"/>
    </xf>
    <xf numFmtId="171" fontId="7" fillId="6" borderId="23">
      <alignment wrapText="1"/>
      <protection locked="0"/>
    </xf>
    <xf numFmtId="171" fontId="7" fillId="6" borderId="23">
      <alignment wrapText="1"/>
      <protection locked="0"/>
    </xf>
    <xf numFmtId="171" fontId="7" fillId="6" borderId="23">
      <alignment wrapText="1"/>
      <protection locked="0"/>
    </xf>
    <xf numFmtId="171" fontId="7" fillId="6" borderId="23">
      <alignment wrapText="1"/>
      <protection locked="0"/>
    </xf>
    <xf numFmtId="171" fontId="7" fillId="6" borderId="23">
      <alignment wrapText="1"/>
      <protection locked="0"/>
    </xf>
    <xf numFmtId="171" fontId="7" fillId="6" borderId="23">
      <alignment wrapText="1"/>
      <protection locked="0"/>
    </xf>
    <xf numFmtId="171" fontId="7" fillId="6" borderId="23">
      <alignment wrapText="1"/>
      <protection locked="0"/>
    </xf>
    <xf numFmtId="171" fontId="7" fillId="6" borderId="23">
      <alignment wrapText="1"/>
      <protection locked="0"/>
    </xf>
    <xf numFmtId="171" fontId="7" fillId="6" borderId="23">
      <alignment wrapText="1"/>
      <protection locked="0"/>
    </xf>
    <xf numFmtId="171" fontId="7" fillId="6" borderId="23">
      <alignment wrapText="1"/>
      <protection locked="0"/>
    </xf>
    <xf numFmtId="171" fontId="7" fillId="6" borderId="23">
      <alignment wrapText="1"/>
      <protection locked="0"/>
    </xf>
    <xf numFmtId="171" fontId="7" fillId="6" borderId="23">
      <alignment wrapText="1"/>
      <protection locked="0"/>
    </xf>
    <xf numFmtId="171" fontId="7" fillId="6" borderId="23">
      <alignment wrapText="1"/>
      <protection locked="0"/>
    </xf>
    <xf numFmtId="171" fontId="7" fillId="6" borderId="23">
      <alignment wrapText="1"/>
      <protection locked="0"/>
    </xf>
    <xf numFmtId="171" fontId="7" fillId="6" borderId="23">
      <alignment wrapText="1"/>
      <protection locked="0"/>
    </xf>
    <xf numFmtId="171" fontId="7" fillId="6" borderId="23">
      <alignment wrapText="1"/>
      <protection locked="0"/>
    </xf>
    <xf numFmtId="171" fontId="7" fillId="6" borderId="23">
      <alignment wrapText="1"/>
      <protection locked="0"/>
    </xf>
    <xf numFmtId="171" fontId="7" fillId="6" borderId="23">
      <alignment wrapText="1"/>
      <protection locked="0"/>
    </xf>
    <xf numFmtId="171" fontId="7" fillId="6" borderId="23">
      <alignment wrapText="1"/>
      <protection locked="0"/>
    </xf>
    <xf numFmtId="171" fontId="7" fillId="6" borderId="23">
      <alignment wrapText="1"/>
      <protection locked="0"/>
    </xf>
    <xf numFmtId="171" fontId="7" fillId="6" borderId="23">
      <alignment wrapText="1"/>
      <protection locked="0"/>
    </xf>
    <xf numFmtId="171" fontId="7" fillId="6" borderId="23">
      <alignment wrapText="1"/>
      <protection locked="0"/>
    </xf>
    <xf numFmtId="171" fontId="7" fillId="6" borderId="23">
      <alignment wrapText="1"/>
      <protection locked="0"/>
    </xf>
    <xf numFmtId="171" fontId="7" fillId="6" borderId="23">
      <alignment wrapText="1"/>
      <protection locked="0"/>
    </xf>
    <xf numFmtId="171" fontId="7" fillId="6" borderId="23">
      <alignment wrapText="1"/>
      <protection locked="0"/>
    </xf>
    <xf numFmtId="171" fontId="7" fillId="6" borderId="23">
      <alignment wrapText="1"/>
      <protection locked="0"/>
    </xf>
    <xf numFmtId="171" fontId="7" fillId="6" borderId="23">
      <alignment wrapText="1"/>
      <protection locked="0"/>
    </xf>
    <xf numFmtId="171" fontId="7" fillId="6" borderId="23">
      <alignment wrapText="1"/>
      <protection locked="0"/>
    </xf>
    <xf numFmtId="171" fontId="7" fillId="6" borderId="23">
      <alignment wrapText="1"/>
      <protection locked="0"/>
    </xf>
    <xf numFmtId="171" fontId="7" fillId="6" borderId="23">
      <alignment wrapText="1"/>
      <protection locked="0"/>
    </xf>
    <xf numFmtId="171" fontId="7" fillId="6" borderId="23">
      <alignment wrapText="1"/>
      <protection locked="0"/>
    </xf>
    <xf numFmtId="171" fontId="7" fillId="6" borderId="23">
      <alignment wrapText="1"/>
      <protection locked="0"/>
    </xf>
    <xf numFmtId="171" fontId="7" fillId="6" borderId="23">
      <alignment wrapText="1"/>
      <protection locked="0"/>
    </xf>
    <xf numFmtId="171" fontId="7" fillId="6" borderId="23">
      <alignment wrapText="1"/>
      <protection locked="0"/>
    </xf>
    <xf numFmtId="171" fontId="7" fillId="6" borderId="23">
      <alignment wrapText="1"/>
      <protection locked="0"/>
    </xf>
    <xf numFmtId="171" fontId="7" fillId="6" borderId="23">
      <alignment wrapText="1"/>
      <protection locked="0"/>
    </xf>
    <xf numFmtId="171" fontId="7" fillId="6" borderId="23">
      <alignment wrapText="1"/>
      <protection locked="0"/>
    </xf>
    <xf numFmtId="171" fontId="7" fillId="6" borderId="23">
      <alignment wrapText="1"/>
      <protection locked="0"/>
    </xf>
    <xf numFmtId="171" fontId="7" fillId="6" borderId="23">
      <alignment wrapText="1"/>
      <protection locked="0"/>
    </xf>
    <xf numFmtId="171" fontId="7" fillId="6" borderId="23">
      <alignment wrapText="1"/>
      <protection locked="0"/>
    </xf>
    <xf numFmtId="171" fontId="7" fillId="6" borderId="23">
      <alignment wrapText="1"/>
      <protection locked="0"/>
    </xf>
    <xf numFmtId="171" fontId="7" fillId="6" borderId="23">
      <alignment wrapText="1"/>
      <protection locked="0"/>
    </xf>
    <xf numFmtId="171" fontId="7" fillId="6" borderId="23">
      <alignment wrapText="1"/>
      <protection locked="0"/>
    </xf>
    <xf numFmtId="171" fontId="7" fillId="6" borderId="23">
      <alignment wrapText="1"/>
      <protection locked="0"/>
    </xf>
    <xf numFmtId="171" fontId="7" fillId="6" borderId="23">
      <alignment wrapText="1"/>
      <protection locked="0"/>
    </xf>
    <xf numFmtId="171" fontId="7" fillId="6" borderId="23">
      <alignment wrapText="1"/>
      <protection locked="0"/>
    </xf>
    <xf numFmtId="171" fontId="7" fillId="6" borderId="23">
      <alignment wrapText="1"/>
      <protection locked="0"/>
    </xf>
    <xf numFmtId="171" fontId="7" fillId="6" borderId="23">
      <alignment wrapText="1"/>
      <protection locked="0"/>
    </xf>
    <xf numFmtId="171" fontId="7" fillId="6" borderId="23">
      <alignment wrapText="1"/>
      <protection locked="0"/>
    </xf>
    <xf numFmtId="171" fontId="7" fillId="6" borderId="23">
      <alignment wrapText="1"/>
      <protection locked="0"/>
    </xf>
    <xf numFmtId="171" fontId="7" fillId="6" borderId="23">
      <alignment wrapText="1"/>
      <protection locked="0"/>
    </xf>
    <xf numFmtId="171" fontId="7" fillId="6" borderId="23">
      <alignment wrapText="1"/>
      <protection locked="0"/>
    </xf>
    <xf numFmtId="171" fontId="7" fillId="6" borderId="23">
      <alignment wrapText="1"/>
      <protection locked="0"/>
    </xf>
    <xf numFmtId="171" fontId="7" fillId="6" borderId="23">
      <alignment wrapText="1"/>
      <protection locked="0"/>
    </xf>
    <xf numFmtId="171" fontId="7" fillId="6" borderId="23">
      <alignment wrapText="1"/>
      <protection locked="0"/>
    </xf>
    <xf numFmtId="171" fontId="7" fillId="6" borderId="23">
      <alignment wrapText="1"/>
      <protection locked="0"/>
    </xf>
    <xf numFmtId="171" fontId="7" fillId="6" borderId="23">
      <alignment wrapText="1"/>
      <protection locked="0"/>
    </xf>
    <xf numFmtId="171" fontId="7" fillId="6" borderId="23">
      <alignment wrapText="1"/>
      <protection locked="0"/>
    </xf>
    <xf numFmtId="171" fontId="7" fillId="6" borderId="23">
      <alignment wrapText="1"/>
      <protection locked="0"/>
    </xf>
    <xf numFmtId="171" fontId="7" fillId="6" borderId="23">
      <alignment wrapText="1"/>
      <protection locked="0"/>
    </xf>
    <xf numFmtId="171" fontId="7" fillId="6" borderId="23">
      <alignment wrapText="1"/>
      <protection locked="0"/>
    </xf>
    <xf numFmtId="171" fontId="7" fillId="6" borderId="23">
      <alignment wrapText="1"/>
      <protection locked="0"/>
    </xf>
    <xf numFmtId="171" fontId="7" fillId="6" borderId="23">
      <alignment wrapText="1"/>
      <protection locked="0"/>
    </xf>
    <xf numFmtId="171" fontId="7" fillId="6" borderId="23">
      <alignment wrapText="1"/>
      <protection locked="0"/>
    </xf>
    <xf numFmtId="171" fontId="7" fillId="6" borderId="23">
      <alignment wrapText="1"/>
      <protection locked="0"/>
    </xf>
    <xf numFmtId="171" fontId="7" fillId="6" borderId="23">
      <alignment wrapText="1"/>
      <protection locked="0"/>
    </xf>
    <xf numFmtId="171" fontId="7" fillId="6" borderId="23">
      <alignment wrapText="1"/>
      <protection locked="0"/>
    </xf>
    <xf numFmtId="171" fontId="7" fillId="6" borderId="23">
      <alignment wrapText="1"/>
      <protection locked="0"/>
    </xf>
    <xf numFmtId="171" fontId="7" fillId="6" borderId="23">
      <alignment wrapText="1"/>
      <protection locked="0"/>
    </xf>
    <xf numFmtId="171" fontId="7" fillId="6" borderId="23">
      <alignment wrapText="1"/>
      <protection locked="0"/>
    </xf>
    <xf numFmtId="171" fontId="7" fillId="6" borderId="23">
      <alignment wrapText="1"/>
      <protection locked="0"/>
    </xf>
    <xf numFmtId="171" fontId="7" fillId="6" borderId="23">
      <alignment wrapText="1"/>
      <protection locked="0"/>
    </xf>
    <xf numFmtId="171" fontId="7" fillId="6" borderId="23">
      <alignment wrapText="1"/>
      <protection locked="0"/>
    </xf>
    <xf numFmtId="171" fontId="7" fillId="6" borderId="23">
      <alignment wrapText="1"/>
      <protection locked="0"/>
    </xf>
    <xf numFmtId="171" fontId="7" fillId="6" borderId="23">
      <alignment wrapText="1"/>
      <protection locked="0"/>
    </xf>
    <xf numFmtId="171" fontId="7" fillId="6" borderId="23">
      <alignment wrapText="1"/>
      <protection locked="0"/>
    </xf>
    <xf numFmtId="171" fontId="7" fillId="6" borderId="23">
      <alignment wrapText="1"/>
      <protection locked="0"/>
    </xf>
    <xf numFmtId="171" fontId="7" fillId="6" borderId="23">
      <alignment wrapText="1"/>
      <protection locked="0"/>
    </xf>
    <xf numFmtId="171" fontId="7" fillId="6" borderId="23">
      <alignment wrapText="1"/>
      <protection locked="0"/>
    </xf>
    <xf numFmtId="171" fontId="7" fillId="6" borderId="23">
      <alignment wrapText="1"/>
      <protection locked="0"/>
    </xf>
    <xf numFmtId="171" fontId="7" fillId="6" borderId="23">
      <alignment wrapText="1"/>
      <protection locked="0"/>
    </xf>
    <xf numFmtId="171" fontId="7" fillId="6" borderId="23">
      <alignment wrapText="1"/>
      <protection locked="0"/>
    </xf>
    <xf numFmtId="171" fontId="7" fillId="6" borderId="23">
      <alignment wrapText="1"/>
      <protection locked="0"/>
    </xf>
    <xf numFmtId="171" fontId="7" fillId="6" borderId="23">
      <alignment wrapText="1"/>
      <protection locked="0"/>
    </xf>
    <xf numFmtId="171" fontId="7" fillId="6" borderId="23">
      <alignment wrapText="1"/>
      <protection locked="0"/>
    </xf>
    <xf numFmtId="171" fontId="7" fillId="6" borderId="23">
      <alignment wrapText="1"/>
      <protection locked="0"/>
    </xf>
    <xf numFmtId="171" fontId="7" fillId="6" borderId="23">
      <alignment wrapText="1"/>
      <protection locked="0"/>
    </xf>
    <xf numFmtId="171" fontId="7" fillId="6" borderId="23">
      <alignment wrapText="1"/>
      <protection locked="0"/>
    </xf>
    <xf numFmtId="171" fontId="7" fillId="6" borderId="23">
      <alignment wrapText="1"/>
      <protection locked="0"/>
    </xf>
    <xf numFmtId="171" fontId="7" fillId="6" borderId="23">
      <alignment wrapText="1"/>
      <protection locked="0"/>
    </xf>
    <xf numFmtId="171" fontId="7" fillId="6" borderId="23">
      <alignment wrapText="1"/>
      <protection locked="0"/>
    </xf>
    <xf numFmtId="171" fontId="7" fillId="6" borderId="23">
      <alignment wrapText="1"/>
      <protection locked="0"/>
    </xf>
    <xf numFmtId="171" fontId="7" fillId="6" borderId="23">
      <alignment wrapText="1"/>
      <protection locked="0"/>
    </xf>
    <xf numFmtId="171" fontId="7" fillId="6" borderId="23">
      <alignment wrapText="1"/>
      <protection locked="0"/>
    </xf>
    <xf numFmtId="171" fontId="7" fillId="6" borderId="23">
      <alignment wrapText="1"/>
      <protection locked="0"/>
    </xf>
    <xf numFmtId="171" fontId="7" fillId="6" borderId="23">
      <alignment wrapText="1"/>
      <protection locked="0"/>
    </xf>
    <xf numFmtId="171" fontId="7" fillId="6" borderId="23">
      <alignment wrapText="1"/>
      <protection locked="0"/>
    </xf>
    <xf numFmtId="171" fontId="7" fillId="6" borderId="23">
      <alignment wrapText="1"/>
      <protection locked="0"/>
    </xf>
    <xf numFmtId="171" fontId="7" fillId="6" borderId="23">
      <alignment wrapText="1"/>
      <protection locked="0"/>
    </xf>
    <xf numFmtId="171" fontId="7" fillId="6" borderId="23">
      <alignment wrapText="1"/>
      <protection locked="0"/>
    </xf>
    <xf numFmtId="171" fontId="7" fillId="6" borderId="23">
      <alignment wrapText="1"/>
      <protection locked="0"/>
    </xf>
    <xf numFmtId="171" fontId="7" fillId="6" borderId="23">
      <alignment wrapText="1"/>
      <protection locked="0"/>
    </xf>
    <xf numFmtId="171" fontId="7" fillId="6" borderId="23">
      <alignment wrapText="1"/>
      <protection locked="0"/>
    </xf>
    <xf numFmtId="171" fontId="7" fillId="6" borderId="23">
      <alignment wrapText="1"/>
      <protection locked="0"/>
    </xf>
    <xf numFmtId="171" fontId="7" fillId="6" borderId="23">
      <alignment wrapText="1"/>
      <protection locked="0"/>
    </xf>
    <xf numFmtId="171" fontId="7" fillId="6" borderId="23">
      <alignment wrapText="1"/>
      <protection locked="0"/>
    </xf>
    <xf numFmtId="171" fontId="7" fillId="6" borderId="23">
      <alignment wrapText="1"/>
      <protection locked="0"/>
    </xf>
    <xf numFmtId="171" fontId="7" fillId="6" borderId="23">
      <alignment wrapText="1"/>
      <protection locked="0"/>
    </xf>
    <xf numFmtId="171" fontId="7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171" fontId="7" fillId="6" borderId="23">
      <alignment wrapText="1"/>
      <protection locked="0"/>
    </xf>
    <xf numFmtId="171" fontId="7" fillId="6" borderId="23">
      <alignment wrapText="1"/>
      <protection locked="0"/>
    </xf>
    <xf numFmtId="171" fontId="7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171" fontId="7" fillId="6" borderId="23">
      <alignment wrapText="1"/>
      <protection locked="0"/>
    </xf>
    <xf numFmtId="171" fontId="7" fillId="6" borderId="23">
      <alignment wrapText="1"/>
      <protection locked="0"/>
    </xf>
    <xf numFmtId="171" fontId="7" fillId="6" borderId="23">
      <alignment wrapText="1"/>
      <protection locked="0"/>
    </xf>
    <xf numFmtId="171" fontId="7" fillId="6" borderId="23">
      <alignment wrapText="1"/>
      <protection locked="0"/>
    </xf>
    <xf numFmtId="171" fontId="7" fillId="6" borderId="23">
      <alignment wrapText="1"/>
      <protection locked="0"/>
    </xf>
    <xf numFmtId="171" fontId="7" fillId="6" borderId="23">
      <alignment wrapText="1"/>
      <protection locked="0"/>
    </xf>
    <xf numFmtId="171" fontId="7" fillId="6" borderId="23">
      <alignment wrapText="1"/>
      <protection locked="0"/>
    </xf>
    <xf numFmtId="171" fontId="7" fillId="6" borderId="23">
      <alignment wrapText="1"/>
      <protection locked="0"/>
    </xf>
    <xf numFmtId="171" fontId="7" fillId="6" borderId="23">
      <alignment wrapText="1"/>
      <protection locked="0"/>
    </xf>
    <xf numFmtId="171" fontId="7" fillId="6" borderId="23">
      <alignment wrapText="1"/>
      <protection locked="0"/>
    </xf>
    <xf numFmtId="171" fontId="7" fillId="6" borderId="23">
      <alignment wrapText="1"/>
      <protection locked="0"/>
    </xf>
    <xf numFmtId="171" fontId="7" fillId="6" borderId="23">
      <alignment wrapText="1"/>
      <protection locked="0"/>
    </xf>
    <xf numFmtId="171" fontId="7" fillId="6" borderId="23">
      <alignment wrapText="1"/>
      <protection locked="0"/>
    </xf>
    <xf numFmtId="171" fontId="7" fillId="6" borderId="23">
      <alignment wrapText="1"/>
      <protection locked="0"/>
    </xf>
    <xf numFmtId="171" fontId="7" fillId="6" borderId="23">
      <alignment wrapText="1"/>
      <protection locked="0"/>
    </xf>
    <xf numFmtId="171" fontId="7" fillId="6" borderId="23">
      <alignment wrapText="1"/>
      <protection locked="0"/>
    </xf>
    <xf numFmtId="171" fontId="7" fillId="6" borderId="23">
      <alignment wrapText="1"/>
      <protection locked="0"/>
    </xf>
    <xf numFmtId="171" fontId="7" fillId="6" borderId="23">
      <alignment wrapText="1"/>
      <protection locked="0"/>
    </xf>
    <xf numFmtId="171" fontId="7" fillId="6" borderId="23">
      <alignment wrapText="1"/>
      <protection locked="0"/>
    </xf>
    <xf numFmtId="171" fontId="7" fillId="6" borderId="23">
      <alignment wrapText="1"/>
      <protection locked="0"/>
    </xf>
    <xf numFmtId="171" fontId="7" fillId="6" borderId="23">
      <alignment wrapText="1"/>
      <protection locked="0"/>
    </xf>
    <xf numFmtId="171" fontId="7" fillId="6" borderId="23">
      <alignment wrapText="1"/>
      <protection locked="0"/>
    </xf>
    <xf numFmtId="171" fontId="7" fillId="6" borderId="23">
      <alignment wrapText="1"/>
      <protection locked="0"/>
    </xf>
    <xf numFmtId="171" fontId="7" fillId="6" borderId="23">
      <alignment wrapText="1"/>
      <protection locked="0"/>
    </xf>
    <xf numFmtId="171" fontId="7" fillId="6" borderId="23">
      <alignment wrapText="1"/>
      <protection locked="0"/>
    </xf>
    <xf numFmtId="171" fontId="7" fillId="6" borderId="23">
      <alignment wrapText="1"/>
      <protection locked="0"/>
    </xf>
    <xf numFmtId="171" fontId="7" fillId="6" borderId="23">
      <alignment wrapText="1"/>
      <protection locked="0"/>
    </xf>
    <xf numFmtId="171" fontId="7" fillId="6" borderId="23">
      <alignment wrapText="1"/>
      <protection locked="0"/>
    </xf>
    <xf numFmtId="171" fontId="7" fillId="6" borderId="23">
      <alignment wrapText="1"/>
      <protection locked="0"/>
    </xf>
    <xf numFmtId="171" fontId="7" fillId="6" borderId="23">
      <alignment wrapText="1"/>
      <protection locked="0"/>
    </xf>
    <xf numFmtId="171" fontId="7" fillId="6" borderId="23">
      <alignment wrapText="1"/>
      <protection locked="0"/>
    </xf>
    <xf numFmtId="171" fontId="7" fillId="6" borderId="23">
      <alignment wrapText="1"/>
      <protection locked="0"/>
    </xf>
    <xf numFmtId="171" fontId="7" fillId="6" borderId="23">
      <alignment wrapText="1"/>
      <protection locked="0"/>
    </xf>
    <xf numFmtId="171" fontId="7" fillId="6" borderId="23">
      <alignment wrapText="1"/>
      <protection locked="0"/>
    </xf>
    <xf numFmtId="171" fontId="7" fillId="6" borderId="23">
      <alignment wrapText="1"/>
      <protection locked="0"/>
    </xf>
    <xf numFmtId="171" fontId="7" fillId="6" borderId="23">
      <alignment wrapText="1"/>
      <protection locked="0"/>
    </xf>
    <xf numFmtId="171" fontId="7" fillId="6" borderId="23">
      <alignment wrapText="1"/>
      <protection locked="0"/>
    </xf>
    <xf numFmtId="171" fontId="7" fillId="6" borderId="23">
      <alignment wrapText="1"/>
      <protection locked="0"/>
    </xf>
    <xf numFmtId="171" fontId="7" fillId="6" borderId="23">
      <alignment wrapText="1"/>
      <protection locked="0"/>
    </xf>
    <xf numFmtId="171" fontId="7" fillId="6" borderId="23">
      <alignment wrapText="1"/>
      <protection locked="0"/>
    </xf>
    <xf numFmtId="171" fontId="7" fillId="6" borderId="23">
      <alignment wrapText="1"/>
      <protection locked="0"/>
    </xf>
    <xf numFmtId="171" fontId="7" fillId="6" borderId="23">
      <alignment wrapText="1"/>
      <protection locked="0"/>
    </xf>
    <xf numFmtId="171" fontId="7" fillId="6" borderId="23">
      <alignment wrapText="1"/>
      <protection locked="0"/>
    </xf>
    <xf numFmtId="171" fontId="7" fillId="6" borderId="23">
      <alignment wrapText="1"/>
      <protection locked="0"/>
    </xf>
    <xf numFmtId="171" fontId="7" fillId="6" borderId="23">
      <alignment wrapText="1"/>
      <protection locked="0"/>
    </xf>
    <xf numFmtId="171" fontId="7" fillId="6" borderId="23">
      <alignment wrapText="1"/>
      <protection locked="0"/>
    </xf>
    <xf numFmtId="171" fontId="7" fillId="6" borderId="23">
      <alignment wrapText="1"/>
      <protection locked="0"/>
    </xf>
    <xf numFmtId="171" fontId="7" fillId="6" borderId="23">
      <alignment wrapText="1"/>
      <protection locked="0"/>
    </xf>
    <xf numFmtId="171" fontId="7" fillId="6" borderId="23">
      <alignment wrapText="1"/>
      <protection locked="0"/>
    </xf>
    <xf numFmtId="171" fontId="7" fillId="6" borderId="23">
      <alignment wrapText="1"/>
      <protection locked="0"/>
    </xf>
    <xf numFmtId="171" fontId="7" fillId="6" borderId="23">
      <alignment wrapText="1"/>
      <protection locked="0"/>
    </xf>
    <xf numFmtId="171" fontId="7" fillId="6" borderId="23">
      <alignment wrapText="1"/>
      <protection locked="0"/>
    </xf>
    <xf numFmtId="171" fontId="7" fillId="6" borderId="23">
      <alignment wrapText="1"/>
      <protection locked="0"/>
    </xf>
    <xf numFmtId="171" fontId="7" fillId="6" borderId="23">
      <alignment wrapText="1"/>
      <protection locked="0"/>
    </xf>
    <xf numFmtId="171" fontId="7" fillId="6" borderId="23">
      <alignment wrapText="1"/>
      <protection locked="0"/>
    </xf>
    <xf numFmtId="171" fontId="7" fillId="6" borderId="23">
      <alignment wrapText="1"/>
      <protection locked="0"/>
    </xf>
    <xf numFmtId="171" fontId="7" fillId="6" borderId="23">
      <alignment wrapText="1"/>
      <protection locked="0"/>
    </xf>
    <xf numFmtId="171" fontId="7" fillId="6" borderId="23">
      <alignment wrapText="1"/>
      <protection locked="0"/>
    </xf>
    <xf numFmtId="171" fontId="7" fillId="6" borderId="23">
      <alignment wrapText="1"/>
      <protection locked="0"/>
    </xf>
    <xf numFmtId="171" fontId="7" fillId="6" borderId="23">
      <alignment wrapText="1"/>
      <protection locked="0"/>
    </xf>
    <xf numFmtId="171" fontId="7" fillId="6" borderId="23">
      <alignment wrapText="1"/>
      <protection locked="0"/>
    </xf>
    <xf numFmtId="171" fontId="7" fillId="6" borderId="23">
      <alignment wrapText="1"/>
      <protection locked="0"/>
    </xf>
    <xf numFmtId="171" fontId="7" fillId="6" borderId="23">
      <alignment wrapText="1"/>
      <protection locked="0"/>
    </xf>
    <xf numFmtId="171" fontId="7" fillId="6" borderId="23">
      <alignment wrapText="1"/>
      <protection locked="0"/>
    </xf>
    <xf numFmtId="171" fontId="7" fillId="6" borderId="23">
      <alignment wrapText="1"/>
      <protection locked="0"/>
    </xf>
    <xf numFmtId="171" fontId="7" fillId="6" borderId="23">
      <alignment wrapText="1"/>
      <protection locked="0"/>
    </xf>
    <xf numFmtId="171" fontId="7" fillId="6" borderId="23">
      <alignment wrapText="1"/>
      <protection locked="0"/>
    </xf>
    <xf numFmtId="171" fontId="7" fillId="6" borderId="23">
      <alignment wrapText="1"/>
      <protection locked="0"/>
    </xf>
    <xf numFmtId="171" fontId="7" fillId="6" borderId="23">
      <alignment wrapText="1"/>
      <protection locked="0"/>
    </xf>
    <xf numFmtId="171" fontId="7" fillId="6" borderId="23">
      <alignment wrapText="1"/>
      <protection locked="0"/>
    </xf>
    <xf numFmtId="171" fontId="7" fillId="6" borderId="23">
      <alignment wrapText="1"/>
      <protection locked="0"/>
    </xf>
    <xf numFmtId="171" fontId="7" fillId="6" borderId="23">
      <alignment wrapText="1"/>
      <protection locked="0"/>
    </xf>
    <xf numFmtId="171" fontId="7" fillId="6" borderId="23">
      <alignment wrapText="1"/>
      <protection locked="0"/>
    </xf>
    <xf numFmtId="171" fontId="7" fillId="6" borderId="23">
      <alignment wrapText="1"/>
      <protection locked="0"/>
    </xf>
    <xf numFmtId="171" fontId="7" fillId="6" borderId="23">
      <alignment wrapText="1"/>
      <protection locked="0"/>
    </xf>
    <xf numFmtId="171" fontId="7" fillId="6" borderId="23">
      <alignment wrapText="1"/>
      <protection locked="0"/>
    </xf>
    <xf numFmtId="171" fontId="7" fillId="6" borderId="23">
      <alignment wrapText="1"/>
      <protection locked="0"/>
    </xf>
    <xf numFmtId="171" fontId="7" fillId="6" borderId="23">
      <alignment wrapText="1"/>
      <protection locked="0"/>
    </xf>
    <xf numFmtId="171" fontId="7" fillId="6" borderId="23">
      <alignment wrapText="1"/>
      <protection locked="0"/>
    </xf>
    <xf numFmtId="171" fontId="7" fillId="6" borderId="23">
      <alignment wrapText="1"/>
      <protection locked="0"/>
    </xf>
    <xf numFmtId="171" fontId="7" fillId="6" borderId="23">
      <alignment wrapText="1"/>
      <protection locked="0"/>
    </xf>
    <xf numFmtId="171" fontId="7" fillId="6" borderId="23">
      <alignment wrapText="1"/>
      <protection locked="0"/>
    </xf>
    <xf numFmtId="171" fontId="7" fillId="6" borderId="23">
      <alignment wrapText="1"/>
      <protection locked="0"/>
    </xf>
    <xf numFmtId="171" fontId="7" fillId="6" borderId="23">
      <alignment wrapText="1"/>
      <protection locked="0"/>
    </xf>
    <xf numFmtId="171" fontId="7" fillId="6" borderId="23">
      <alignment wrapText="1"/>
      <protection locked="0"/>
    </xf>
    <xf numFmtId="171" fontId="7" fillId="6" borderId="23">
      <alignment wrapText="1"/>
      <protection locked="0"/>
    </xf>
    <xf numFmtId="171" fontId="7" fillId="6" borderId="23">
      <alignment wrapText="1"/>
      <protection locked="0"/>
    </xf>
    <xf numFmtId="171" fontId="7" fillId="6" borderId="23">
      <alignment wrapText="1"/>
      <protection locked="0"/>
    </xf>
    <xf numFmtId="171" fontId="7" fillId="6" borderId="23">
      <alignment wrapText="1"/>
      <protection locked="0"/>
    </xf>
    <xf numFmtId="171" fontId="7" fillId="6" borderId="23">
      <alignment wrapText="1"/>
      <protection locked="0"/>
    </xf>
    <xf numFmtId="171" fontId="7" fillId="6" borderId="23">
      <alignment wrapText="1"/>
      <protection locked="0"/>
    </xf>
    <xf numFmtId="171" fontId="7" fillId="6" borderId="23">
      <alignment wrapText="1"/>
      <protection locked="0"/>
    </xf>
    <xf numFmtId="171" fontId="7" fillId="6" borderId="23">
      <alignment wrapText="1"/>
      <protection locked="0"/>
    </xf>
    <xf numFmtId="171" fontId="7" fillId="6" borderId="23">
      <alignment wrapText="1"/>
      <protection locked="0"/>
    </xf>
    <xf numFmtId="171" fontId="7" fillId="6" borderId="23">
      <alignment wrapText="1"/>
      <protection locked="0"/>
    </xf>
    <xf numFmtId="171" fontId="7" fillId="6" borderId="23">
      <alignment wrapText="1"/>
      <protection locked="0"/>
    </xf>
    <xf numFmtId="171" fontId="7" fillId="6" borderId="23">
      <alignment wrapText="1"/>
      <protection locked="0"/>
    </xf>
    <xf numFmtId="171" fontId="7" fillId="6" borderId="23">
      <alignment wrapText="1"/>
      <protection locked="0"/>
    </xf>
    <xf numFmtId="171" fontId="7" fillId="6" borderId="23">
      <alignment wrapText="1"/>
      <protection locked="0"/>
    </xf>
    <xf numFmtId="171" fontId="7" fillId="6" borderId="23">
      <alignment wrapText="1"/>
      <protection locked="0"/>
    </xf>
    <xf numFmtId="171" fontId="7" fillId="6" borderId="23">
      <alignment wrapText="1"/>
      <protection locked="0"/>
    </xf>
    <xf numFmtId="171" fontId="7" fillId="6" borderId="23">
      <alignment wrapText="1"/>
      <protection locked="0"/>
    </xf>
    <xf numFmtId="171" fontId="7" fillId="6" borderId="23">
      <alignment wrapText="1"/>
      <protection locked="0"/>
    </xf>
    <xf numFmtId="171" fontId="7" fillId="6" borderId="23">
      <alignment wrapText="1"/>
      <protection locked="0"/>
    </xf>
    <xf numFmtId="171" fontId="7" fillId="6" borderId="23">
      <alignment wrapText="1"/>
      <protection locked="0"/>
    </xf>
    <xf numFmtId="171" fontId="7" fillId="6" borderId="23">
      <alignment wrapText="1"/>
      <protection locked="0"/>
    </xf>
    <xf numFmtId="171" fontId="7" fillId="6" borderId="23">
      <alignment wrapText="1"/>
      <protection locked="0"/>
    </xf>
    <xf numFmtId="171" fontId="7" fillId="6" borderId="23">
      <alignment wrapText="1"/>
      <protection locked="0"/>
    </xf>
    <xf numFmtId="171" fontId="7" fillId="6" borderId="23">
      <alignment wrapText="1"/>
      <protection locked="0"/>
    </xf>
    <xf numFmtId="171" fontId="7" fillId="6" borderId="23">
      <alignment wrapText="1"/>
      <protection locked="0"/>
    </xf>
    <xf numFmtId="171" fontId="7" fillId="6" borderId="23">
      <alignment wrapText="1"/>
      <protection locked="0"/>
    </xf>
    <xf numFmtId="171" fontId="7" fillId="6" borderId="23">
      <alignment wrapText="1"/>
      <protection locked="0"/>
    </xf>
    <xf numFmtId="171" fontId="7" fillId="6" borderId="23">
      <alignment wrapText="1"/>
      <protection locked="0"/>
    </xf>
    <xf numFmtId="171" fontId="7" fillId="6" borderId="23">
      <alignment wrapText="1"/>
      <protection locked="0"/>
    </xf>
    <xf numFmtId="171" fontId="7" fillId="6" borderId="23">
      <alignment wrapText="1"/>
      <protection locked="0"/>
    </xf>
    <xf numFmtId="171" fontId="7" fillId="6" borderId="23">
      <alignment wrapText="1"/>
      <protection locked="0"/>
    </xf>
    <xf numFmtId="171" fontId="7" fillId="6" borderId="23">
      <alignment wrapText="1"/>
      <protection locked="0"/>
    </xf>
    <xf numFmtId="171" fontId="7" fillId="6" borderId="23">
      <alignment wrapText="1"/>
      <protection locked="0"/>
    </xf>
    <xf numFmtId="171" fontId="7" fillId="6" borderId="23">
      <alignment wrapText="1"/>
      <protection locked="0"/>
    </xf>
    <xf numFmtId="171" fontId="7" fillId="6" borderId="23">
      <alignment wrapText="1"/>
      <protection locked="0"/>
    </xf>
    <xf numFmtId="171" fontId="7" fillId="6" borderId="23">
      <alignment wrapText="1"/>
      <protection locked="0"/>
    </xf>
    <xf numFmtId="171" fontId="7" fillId="6" borderId="23">
      <alignment wrapText="1"/>
      <protection locked="0"/>
    </xf>
    <xf numFmtId="171" fontId="7" fillId="6" borderId="23">
      <alignment wrapText="1"/>
      <protection locked="0"/>
    </xf>
    <xf numFmtId="171" fontId="7" fillId="6" borderId="23">
      <alignment wrapText="1"/>
      <protection locked="0"/>
    </xf>
    <xf numFmtId="171" fontId="7" fillId="6" borderId="23">
      <alignment wrapText="1"/>
      <protection locked="0"/>
    </xf>
    <xf numFmtId="171" fontId="7" fillId="6" borderId="23">
      <alignment wrapText="1"/>
      <protection locked="0"/>
    </xf>
    <xf numFmtId="171" fontId="7" fillId="6" borderId="23">
      <alignment wrapText="1"/>
      <protection locked="0"/>
    </xf>
    <xf numFmtId="171" fontId="7" fillId="6" borderId="23">
      <alignment wrapText="1"/>
      <protection locked="0"/>
    </xf>
    <xf numFmtId="171" fontId="7" fillId="6" borderId="23">
      <alignment wrapText="1"/>
      <protection locked="0"/>
    </xf>
    <xf numFmtId="171" fontId="7" fillId="6" borderId="23">
      <alignment wrapText="1"/>
      <protection locked="0"/>
    </xf>
    <xf numFmtId="171" fontId="7" fillId="6" borderId="23">
      <alignment wrapText="1"/>
      <protection locked="0"/>
    </xf>
    <xf numFmtId="171" fontId="7" fillId="6" borderId="23">
      <alignment wrapText="1"/>
      <protection locked="0"/>
    </xf>
    <xf numFmtId="171" fontId="7" fillId="6" borderId="23">
      <alignment wrapText="1"/>
      <protection locked="0"/>
    </xf>
    <xf numFmtId="171" fontId="7" fillId="6" borderId="23">
      <alignment wrapText="1"/>
      <protection locked="0"/>
    </xf>
    <xf numFmtId="171" fontId="7" fillId="6" borderId="23">
      <alignment wrapText="1"/>
      <protection locked="0"/>
    </xf>
    <xf numFmtId="171" fontId="7" fillId="6" borderId="23">
      <alignment wrapText="1"/>
      <protection locked="0"/>
    </xf>
    <xf numFmtId="171" fontId="7" fillId="6" borderId="23">
      <alignment wrapText="1"/>
      <protection locked="0"/>
    </xf>
    <xf numFmtId="171" fontId="7" fillId="6" borderId="23">
      <alignment wrapText="1"/>
      <protection locked="0"/>
    </xf>
    <xf numFmtId="171" fontId="7" fillId="6" borderId="23">
      <alignment wrapText="1"/>
      <protection locked="0"/>
    </xf>
    <xf numFmtId="171" fontId="7" fillId="6" borderId="23">
      <alignment wrapText="1"/>
      <protection locked="0"/>
    </xf>
    <xf numFmtId="171" fontId="7" fillId="6" borderId="23">
      <alignment wrapText="1"/>
      <protection locked="0"/>
    </xf>
    <xf numFmtId="171" fontId="7" fillId="6" borderId="23">
      <alignment wrapText="1"/>
      <protection locked="0"/>
    </xf>
    <xf numFmtId="171" fontId="7" fillId="6" borderId="23">
      <alignment wrapText="1"/>
      <protection locked="0"/>
    </xf>
    <xf numFmtId="171" fontId="7" fillId="6" borderId="23">
      <alignment wrapText="1"/>
      <protection locked="0"/>
    </xf>
    <xf numFmtId="171" fontId="7" fillId="6" borderId="23">
      <alignment wrapText="1"/>
      <protection locked="0"/>
    </xf>
    <xf numFmtId="171" fontId="7" fillId="6" borderId="23">
      <alignment wrapText="1"/>
      <protection locked="0"/>
    </xf>
    <xf numFmtId="171" fontId="7" fillId="6" borderId="23">
      <alignment wrapText="1"/>
      <protection locked="0"/>
    </xf>
    <xf numFmtId="171" fontId="7" fillId="6" borderId="23">
      <alignment wrapText="1"/>
      <protection locked="0"/>
    </xf>
    <xf numFmtId="171" fontId="7" fillId="6" borderId="23">
      <alignment wrapText="1"/>
      <protection locked="0"/>
    </xf>
    <xf numFmtId="171" fontId="7" fillId="6" borderId="23">
      <alignment wrapText="1"/>
      <protection locked="0"/>
    </xf>
    <xf numFmtId="171" fontId="7" fillId="6" borderId="23">
      <alignment wrapText="1"/>
      <protection locked="0"/>
    </xf>
    <xf numFmtId="171" fontId="7" fillId="6" borderId="23">
      <alignment wrapText="1"/>
      <protection locked="0"/>
    </xf>
    <xf numFmtId="171" fontId="7" fillId="6" borderId="23">
      <alignment wrapText="1"/>
      <protection locked="0"/>
    </xf>
    <xf numFmtId="171" fontId="7" fillId="6" borderId="23">
      <alignment wrapText="1"/>
      <protection locked="0"/>
    </xf>
    <xf numFmtId="171" fontId="7" fillId="6" borderId="23">
      <alignment wrapText="1"/>
      <protection locked="0"/>
    </xf>
    <xf numFmtId="171" fontId="7" fillId="6" borderId="23">
      <alignment wrapText="1"/>
      <protection locked="0"/>
    </xf>
    <xf numFmtId="171" fontId="7" fillId="6" borderId="23">
      <alignment wrapText="1"/>
      <protection locked="0"/>
    </xf>
    <xf numFmtId="171" fontId="7" fillId="6" borderId="23">
      <alignment wrapText="1"/>
      <protection locked="0"/>
    </xf>
    <xf numFmtId="171" fontId="7" fillId="6" borderId="23">
      <alignment wrapText="1"/>
      <protection locked="0"/>
    </xf>
    <xf numFmtId="171" fontId="7" fillId="6" borderId="23">
      <alignment wrapText="1"/>
      <protection locked="0"/>
    </xf>
    <xf numFmtId="171" fontId="7" fillId="6" borderId="23">
      <alignment wrapText="1"/>
      <protection locked="0"/>
    </xf>
    <xf numFmtId="171" fontId="7" fillId="6" borderId="23">
      <alignment wrapText="1"/>
      <protection locked="0"/>
    </xf>
    <xf numFmtId="171" fontId="7" fillId="6" borderId="23">
      <alignment wrapText="1"/>
      <protection locked="0"/>
    </xf>
    <xf numFmtId="171" fontId="7" fillId="6" borderId="23">
      <alignment wrapText="1"/>
      <protection locked="0"/>
    </xf>
    <xf numFmtId="171" fontId="7" fillId="6" borderId="23">
      <alignment wrapText="1"/>
      <protection locked="0"/>
    </xf>
    <xf numFmtId="171" fontId="7" fillId="6" borderId="23">
      <alignment wrapText="1"/>
      <protection locked="0"/>
    </xf>
    <xf numFmtId="171" fontId="7" fillId="6" borderId="23">
      <alignment wrapText="1"/>
      <protection locked="0"/>
    </xf>
    <xf numFmtId="171" fontId="7" fillId="6" borderId="23">
      <alignment wrapText="1"/>
      <protection locked="0"/>
    </xf>
    <xf numFmtId="171" fontId="7" fillId="6" borderId="23">
      <alignment wrapText="1"/>
      <protection locked="0"/>
    </xf>
    <xf numFmtId="171" fontId="7" fillId="6" borderId="23">
      <alignment wrapText="1"/>
      <protection locked="0"/>
    </xf>
    <xf numFmtId="171" fontId="7" fillId="6" borderId="23">
      <alignment wrapText="1"/>
      <protection locked="0"/>
    </xf>
    <xf numFmtId="171" fontId="7" fillId="6" borderId="23">
      <alignment wrapText="1"/>
      <protection locked="0"/>
    </xf>
    <xf numFmtId="171" fontId="7" fillId="6" borderId="23">
      <alignment wrapText="1"/>
      <protection locked="0"/>
    </xf>
    <xf numFmtId="171" fontId="7" fillId="6" borderId="23">
      <alignment wrapText="1"/>
      <protection locked="0"/>
    </xf>
    <xf numFmtId="171" fontId="7" fillId="6" borderId="23">
      <alignment wrapText="1"/>
      <protection locked="0"/>
    </xf>
    <xf numFmtId="171" fontId="7" fillId="6" borderId="23">
      <alignment wrapText="1"/>
      <protection locked="0"/>
    </xf>
    <xf numFmtId="171" fontId="7" fillId="6" borderId="23">
      <alignment wrapText="1"/>
      <protection locked="0"/>
    </xf>
    <xf numFmtId="171" fontId="7" fillId="6" borderId="23">
      <alignment wrapText="1"/>
      <protection locked="0"/>
    </xf>
    <xf numFmtId="171" fontId="7" fillId="6" borderId="23">
      <alignment wrapText="1"/>
      <protection locked="0"/>
    </xf>
    <xf numFmtId="171" fontId="7" fillId="6" borderId="23">
      <alignment wrapText="1"/>
      <protection locked="0"/>
    </xf>
    <xf numFmtId="171" fontId="7" fillId="6" borderId="23">
      <alignment wrapText="1"/>
      <protection locked="0"/>
    </xf>
    <xf numFmtId="171" fontId="7" fillId="6" borderId="23">
      <alignment wrapText="1"/>
      <protection locked="0"/>
    </xf>
    <xf numFmtId="171" fontId="7" fillId="6" borderId="23">
      <alignment wrapText="1"/>
      <protection locked="0"/>
    </xf>
    <xf numFmtId="171" fontId="7" fillId="6" borderId="23">
      <alignment wrapText="1"/>
      <protection locked="0"/>
    </xf>
    <xf numFmtId="171" fontId="7" fillId="6" borderId="23">
      <alignment wrapText="1"/>
      <protection locked="0"/>
    </xf>
    <xf numFmtId="171" fontId="7" fillId="6" borderId="23">
      <alignment wrapText="1"/>
      <protection locked="0"/>
    </xf>
    <xf numFmtId="171" fontId="7" fillId="6" borderId="23">
      <alignment wrapText="1"/>
      <protection locked="0"/>
    </xf>
    <xf numFmtId="171" fontId="7" fillId="6" borderId="23">
      <alignment wrapText="1"/>
      <protection locked="0"/>
    </xf>
    <xf numFmtId="171" fontId="7" fillId="6" borderId="23">
      <alignment wrapText="1"/>
      <protection locked="0"/>
    </xf>
    <xf numFmtId="171" fontId="7" fillId="6" borderId="23">
      <alignment wrapText="1"/>
      <protection locked="0"/>
    </xf>
    <xf numFmtId="171" fontId="7" fillId="6" borderId="23">
      <alignment wrapText="1"/>
      <protection locked="0"/>
    </xf>
    <xf numFmtId="171" fontId="7" fillId="6" borderId="23">
      <alignment wrapText="1"/>
      <protection locked="0"/>
    </xf>
    <xf numFmtId="171" fontId="7" fillId="6" borderId="23">
      <alignment wrapText="1"/>
      <protection locked="0"/>
    </xf>
    <xf numFmtId="171" fontId="7" fillId="6" borderId="23">
      <alignment wrapText="1"/>
      <protection locked="0"/>
    </xf>
    <xf numFmtId="171" fontId="7" fillId="6" borderId="23">
      <alignment wrapText="1"/>
      <protection locked="0"/>
    </xf>
    <xf numFmtId="171" fontId="7" fillId="6" borderId="23">
      <alignment wrapText="1"/>
      <protection locked="0"/>
    </xf>
    <xf numFmtId="171" fontId="7" fillId="6" borderId="23">
      <alignment wrapText="1"/>
      <protection locked="0"/>
    </xf>
    <xf numFmtId="171" fontId="7" fillId="6" borderId="23">
      <alignment wrapText="1"/>
      <protection locked="0"/>
    </xf>
    <xf numFmtId="171" fontId="7" fillId="6" borderId="23">
      <alignment wrapText="1"/>
      <protection locked="0"/>
    </xf>
    <xf numFmtId="171" fontId="7" fillId="6" borderId="23">
      <alignment wrapText="1"/>
      <protection locked="0"/>
    </xf>
    <xf numFmtId="171" fontId="7" fillId="6" borderId="23">
      <alignment wrapText="1"/>
      <protection locked="0"/>
    </xf>
    <xf numFmtId="171" fontId="7" fillId="6" borderId="23">
      <alignment wrapText="1"/>
      <protection locked="0"/>
    </xf>
    <xf numFmtId="171" fontId="7" fillId="6" borderId="23">
      <alignment wrapText="1"/>
      <protection locked="0"/>
    </xf>
    <xf numFmtId="171" fontId="7" fillId="6" borderId="23">
      <alignment wrapText="1"/>
      <protection locked="0"/>
    </xf>
    <xf numFmtId="171" fontId="7" fillId="6" borderId="23">
      <alignment wrapText="1"/>
      <protection locked="0"/>
    </xf>
    <xf numFmtId="171" fontId="7" fillId="6" borderId="23">
      <alignment wrapText="1"/>
      <protection locked="0"/>
    </xf>
    <xf numFmtId="171" fontId="7" fillId="6" borderId="23">
      <alignment wrapText="1"/>
      <protection locked="0"/>
    </xf>
    <xf numFmtId="171" fontId="7" fillId="6" borderId="23">
      <alignment wrapText="1"/>
      <protection locked="0"/>
    </xf>
    <xf numFmtId="171" fontId="7" fillId="6" borderId="23">
      <alignment wrapText="1"/>
      <protection locked="0"/>
    </xf>
    <xf numFmtId="171" fontId="7" fillId="6" borderId="23">
      <alignment wrapText="1"/>
      <protection locked="0"/>
    </xf>
    <xf numFmtId="171" fontId="7" fillId="6" borderId="23">
      <alignment wrapText="1"/>
      <protection locked="0"/>
    </xf>
    <xf numFmtId="171" fontId="7" fillId="6" borderId="23">
      <alignment wrapText="1"/>
      <protection locked="0"/>
    </xf>
    <xf numFmtId="171" fontId="7" fillId="6" borderId="23">
      <alignment wrapText="1"/>
      <protection locked="0"/>
    </xf>
    <xf numFmtId="171" fontId="7" fillId="6" borderId="23">
      <alignment wrapText="1"/>
      <protection locked="0"/>
    </xf>
    <xf numFmtId="171" fontId="7" fillId="6" borderId="23">
      <alignment wrapText="1"/>
      <protection locked="0"/>
    </xf>
    <xf numFmtId="171" fontId="7" fillId="6" borderId="23">
      <alignment wrapText="1"/>
      <protection locked="0"/>
    </xf>
    <xf numFmtId="171" fontId="7" fillId="6" borderId="23">
      <alignment wrapText="1"/>
      <protection locked="0"/>
    </xf>
    <xf numFmtId="171" fontId="7" fillId="6" borderId="23">
      <alignment wrapText="1"/>
      <protection locked="0"/>
    </xf>
    <xf numFmtId="171" fontId="7" fillId="6" borderId="23">
      <alignment wrapText="1"/>
      <protection locked="0"/>
    </xf>
    <xf numFmtId="171" fontId="7" fillId="6" borderId="23">
      <alignment wrapText="1"/>
      <protection locked="0"/>
    </xf>
    <xf numFmtId="171" fontId="7" fillId="6" borderId="23">
      <alignment wrapText="1"/>
      <protection locked="0"/>
    </xf>
    <xf numFmtId="171" fontId="7" fillId="6" borderId="23">
      <alignment wrapText="1"/>
      <protection locked="0"/>
    </xf>
    <xf numFmtId="171" fontId="7" fillId="6" borderId="23">
      <alignment wrapText="1"/>
      <protection locked="0"/>
    </xf>
    <xf numFmtId="171" fontId="7" fillId="6" borderId="23">
      <alignment wrapText="1"/>
      <protection locked="0"/>
    </xf>
    <xf numFmtId="171" fontId="7" fillId="6" borderId="23">
      <alignment wrapText="1"/>
      <protection locked="0"/>
    </xf>
    <xf numFmtId="171" fontId="7" fillId="6" borderId="23">
      <alignment wrapText="1"/>
      <protection locked="0"/>
    </xf>
    <xf numFmtId="171" fontId="7" fillId="6" borderId="23">
      <alignment wrapText="1"/>
      <protection locked="0"/>
    </xf>
    <xf numFmtId="171" fontId="7" fillId="6" borderId="23">
      <alignment wrapText="1"/>
      <protection locked="0"/>
    </xf>
    <xf numFmtId="171" fontId="7" fillId="6" borderId="23">
      <alignment wrapText="1"/>
      <protection locked="0"/>
    </xf>
    <xf numFmtId="171" fontId="7" fillId="6" borderId="23">
      <alignment wrapText="1"/>
      <protection locked="0"/>
    </xf>
    <xf numFmtId="171" fontId="7" fillId="6" borderId="23">
      <alignment wrapText="1"/>
      <protection locked="0"/>
    </xf>
    <xf numFmtId="171" fontId="7" fillId="6" borderId="23">
      <alignment wrapText="1"/>
      <protection locked="0"/>
    </xf>
    <xf numFmtId="171" fontId="7" fillId="6" borderId="23">
      <alignment wrapText="1"/>
      <protection locked="0"/>
    </xf>
    <xf numFmtId="171" fontId="7" fillId="6" borderId="23">
      <alignment wrapText="1"/>
      <protection locked="0"/>
    </xf>
    <xf numFmtId="171" fontId="7" fillId="6" borderId="23">
      <alignment wrapText="1"/>
      <protection locked="0"/>
    </xf>
    <xf numFmtId="171" fontId="7" fillId="6" borderId="23">
      <alignment wrapText="1"/>
      <protection locked="0"/>
    </xf>
    <xf numFmtId="171" fontId="7" fillId="6" borderId="23">
      <alignment wrapText="1"/>
      <protection locked="0"/>
    </xf>
    <xf numFmtId="171" fontId="7" fillId="6" borderId="23">
      <alignment wrapText="1"/>
      <protection locked="0"/>
    </xf>
    <xf numFmtId="171" fontId="7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9" fillId="6" borderId="23">
      <alignment wrapText="1"/>
      <protection locked="0"/>
    </xf>
    <xf numFmtId="0" fontId="15" fillId="0" borderId="0" applyFont="0" applyFill="0" applyBorder="0" applyAlignment="0" applyProtection="0">
      <alignment vertical="center"/>
    </xf>
    <xf numFmtId="0" fontId="18" fillId="0" borderId="0"/>
    <xf numFmtId="0" fontId="18" fillId="0" borderId="0"/>
    <xf numFmtId="0" fontId="16" fillId="0" borderId="0"/>
    <xf numFmtId="0" fontId="16" fillId="0" borderId="0"/>
    <xf numFmtId="0" fontId="16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1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 applyFont="0" applyFill="0" applyBorder="0" applyAlignment="0" applyProtection="0">
      <alignment vertical="center"/>
    </xf>
    <xf numFmtId="0" fontId="16" fillId="0" borderId="0"/>
    <xf numFmtId="0" fontId="16" fillId="0" borderId="0"/>
    <xf numFmtId="0" fontId="17" fillId="0" borderId="0"/>
    <xf numFmtId="0" fontId="18" fillId="0" borderId="0"/>
    <xf numFmtId="0" fontId="17" fillId="0" borderId="0"/>
    <xf numFmtId="0" fontId="18" fillId="0" borderId="0"/>
    <xf numFmtId="0" fontId="16" fillId="0" borderId="0"/>
    <xf numFmtId="0" fontId="18" fillId="0" borderId="0"/>
    <xf numFmtId="0" fontId="17" fillId="0" borderId="0"/>
    <xf numFmtId="0" fontId="18" fillId="0" borderId="0"/>
    <xf numFmtId="0" fontId="17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5" fillId="0" borderId="0" applyFont="0" applyFill="0" applyBorder="0" applyAlignment="0" applyProtection="0">
      <alignment vertical="center"/>
    </xf>
    <xf numFmtId="0" fontId="11" fillId="0" borderId="24"/>
    <xf numFmtId="0" fontId="16" fillId="0" borderId="0"/>
    <xf numFmtId="0" fontId="16" fillId="0" borderId="0"/>
    <xf numFmtId="0" fontId="18" fillId="0" borderId="0"/>
    <xf numFmtId="0" fontId="15" fillId="0" borderId="0" applyFont="0" applyFill="0" applyBorder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17" fillId="0" borderId="0"/>
    <xf numFmtId="0" fontId="15" fillId="0" borderId="0" applyFont="0" applyFill="0" applyBorder="0" applyAlignment="0" applyProtection="0">
      <alignment vertical="center"/>
    </xf>
    <xf numFmtId="0" fontId="15" fillId="0" borderId="0" applyFont="0" applyFill="0" applyBorder="0" applyAlignment="0" applyProtection="0">
      <alignment vertical="center"/>
    </xf>
    <xf numFmtId="0" fontId="15" fillId="0" borderId="0" applyFont="0" applyFill="0" applyBorder="0" applyAlignment="0" applyProtection="0">
      <alignment vertical="center"/>
    </xf>
    <xf numFmtId="0" fontId="15" fillId="0" borderId="0" applyFont="0" applyFill="0" applyBorder="0" applyAlignment="0" applyProtection="0">
      <alignment vertical="center"/>
    </xf>
    <xf numFmtId="0" fontId="15" fillId="0" borderId="0" applyFont="0" applyFill="0" applyBorder="0" applyAlignment="0" applyProtection="0">
      <alignment vertical="center"/>
    </xf>
    <xf numFmtId="0" fontId="15" fillId="0" borderId="0" applyFont="0" applyFill="0" applyBorder="0" applyAlignment="0" applyProtection="0">
      <alignment vertical="center"/>
    </xf>
    <xf numFmtId="0" fontId="15" fillId="0" borderId="0" applyFont="0" applyFill="0" applyBorder="0" applyAlignment="0" applyProtection="0">
      <alignment vertical="center"/>
    </xf>
    <xf numFmtId="0" fontId="16" fillId="0" borderId="0"/>
    <xf numFmtId="0" fontId="18" fillId="0" borderId="0"/>
    <xf numFmtId="0" fontId="18" fillId="0" borderId="0"/>
    <xf numFmtId="0" fontId="7" fillId="0" borderId="0" applyNumberFormat="0" applyFill="0" applyBorder="0" applyAlignment="0" applyProtection="0"/>
    <xf numFmtId="0" fontId="18" fillId="0" borderId="0"/>
    <xf numFmtId="0" fontId="18" fillId="0" borderId="0"/>
    <xf numFmtId="0" fontId="15" fillId="0" borderId="0" applyFont="0" applyFill="0" applyBorder="0" applyAlignment="0" applyProtection="0">
      <alignment vertical="center"/>
    </xf>
    <xf numFmtId="0" fontId="17" fillId="0" borderId="0"/>
    <xf numFmtId="0" fontId="18" fillId="0" borderId="0"/>
    <xf numFmtId="0" fontId="17" fillId="0" borderId="0"/>
    <xf numFmtId="0" fontId="15" fillId="0" borderId="0" applyFont="0" applyFill="0" applyBorder="0" applyAlignment="0" applyProtection="0">
      <alignment vertical="center"/>
    </xf>
    <xf numFmtId="0" fontId="17" fillId="0" borderId="0"/>
    <xf numFmtId="0" fontId="16" fillId="0" borderId="0"/>
    <xf numFmtId="0" fontId="17" fillId="0" borderId="0"/>
    <xf numFmtId="0" fontId="15" fillId="0" borderId="0" applyFont="0" applyFill="0" applyBorder="0" applyAlignment="0" applyProtection="0">
      <alignment vertical="center"/>
    </xf>
    <xf numFmtId="0" fontId="18" fillId="0" borderId="0"/>
    <xf numFmtId="0" fontId="18" fillId="0" borderId="0"/>
    <xf numFmtId="0" fontId="17" fillId="0" borderId="0"/>
    <xf numFmtId="0" fontId="18" fillId="0" borderId="0"/>
    <xf numFmtId="0" fontId="18" fillId="0" borderId="0"/>
    <xf numFmtId="0" fontId="15" fillId="0" borderId="0" applyFont="0" applyFill="0" applyBorder="0" applyAlignment="0" applyProtection="0">
      <alignment vertical="center"/>
    </xf>
    <xf numFmtId="0" fontId="17" fillId="0" borderId="0"/>
    <xf numFmtId="0" fontId="15" fillId="0" borderId="0" applyFont="0" applyFill="0" applyBorder="0" applyAlignment="0" applyProtection="0">
      <alignment vertical="center"/>
    </xf>
    <xf numFmtId="0" fontId="16" fillId="0" borderId="0"/>
    <xf numFmtId="0" fontId="17" fillId="0" borderId="0"/>
    <xf numFmtId="0" fontId="17" fillId="0" borderId="0"/>
    <xf numFmtId="0" fontId="18" fillId="0" borderId="0"/>
    <xf numFmtId="0" fontId="15" fillId="0" borderId="0" applyFont="0" applyFill="0" applyBorder="0" applyAlignment="0" applyProtection="0">
      <alignment vertical="center"/>
    </xf>
    <xf numFmtId="0" fontId="17" fillId="0" borderId="0"/>
    <xf numFmtId="0" fontId="17" fillId="0" borderId="0"/>
    <xf numFmtId="0" fontId="15" fillId="0" borderId="0" applyFont="0" applyFill="0" applyBorder="0" applyAlignment="0" applyProtection="0">
      <alignment vertical="center"/>
    </xf>
    <xf numFmtId="0" fontId="18" fillId="0" borderId="0"/>
    <xf numFmtId="0" fontId="15" fillId="0" borderId="0" applyFont="0" applyFill="0" applyBorder="0" applyAlignment="0" applyProtection="0">
      <alignment vertical="center"/>
    </xf>
    <xf numFmtId="0" fontId="15" fillId="0" borderId="0" applyFont="0" applyFill="0" applyBorder="0" applyAlignment="0" applyProtection="0">
      <alignment vertical="center"/>
    </xf>
    <xf numFmtId="0" fontId="15" fillId="0" borderId="0" applyFont="0" applyFill="0" applyBorder="0" applyAlignment="0" applyProtection="0">
      <alignment vertical="center"/>
    </xf>
    <xf numFmtId="0" fontId="15" fillId="0" borderId="0" applyFont="0" applyFill="0" applyBorder="0" applyAlignment="0" applyProtection="0">
      <alignment vertical="center"/>
    </xf>
    <xf numFmtId="0" fontId="15" fillId="0" borderId="0" applyFont="0" applyFill="0" applyBorder="0" applyAlignment="0" applyProtection="0">
      <alignment vertical="center"/>
    </xf>
    <xf numFmtId="0" fontId="1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 applyFont="0" applyFill="0" applyBorder="0" applyAlignment="0" applyProtection="0">
      <alignment vertical="center"/>
    </xf>
    <xf numFmtId="0" fontId="16" fillId="0" borderId="0"/>
    <xf numFmtId="0" fontId="15" fillId="0" borderId="0" applyFont="0" applyFill="0" applyBorder="0" applyAlignment="0" applyProtection="0">
      <alignment vertical="center"/>
    </xf>
    <xf numFmtId="0" fontId="15" fillId="0" borderId="0" applyFont="0" applyFill="0" applyBorder="0" applyAlignment="0" applyProtection="0">
      <alignment vertical="center"/>
    </xf>
    <xf numFmtId="0" fontId="16" fillId="0" borderId="0"/>
    <xf numFmtId="0" fontId="17" fillId="0" borderId="0"/>
    <xf numFmtId="0" fontId="15" fillId="0" borderId="0" applyFont="0" applyFill="0" applyBorder="0" applyAlignment="0" applyProtection="0">
      <alignment vertical="center"/>
    </xf>
    <xf numFmtId="0" fontId="20" fillId="0" borderId="44">
      <protection locked="0"/>
    </xf>
    <xf numFmtId="172" fontId="20" fillId="0" borderId="0">
      <protection locked="0"/>
    </xf>
    <xf numFmtId="173" fontId="20" fillId="0" borderId="0">
      <protection locked="0"/>
    </xf>
    <xf numFmtId="172" fontId="20" fillId="0" borderId="0">
      <protection locked="0"/>
    </xf>
    <xf numFmtId="173" fontId="20" fillId="0" borderId="0">
      <protection locked="0"/>
    </xf>
    <xf numFmtId="174" fontId="20" fillId="0" borderId="0">
      <protection locked="0"/>
    </xf>
    <xf numFmtId="0" fontId="20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20" fillId="0" borderId="44">
      <protection locked="0"/>
    </xf>
    <xf numFmtId="175" fontId="22" fillId="0" borderId="45" applyFont="0" applyFill="0" applyBorder="0" applyAlignment="0" applyProtection="0">
      <alignment horizontal="right"/>
    </xf>
    <xf numFmtId="0" fontId="23" fillId="7" borderId="40" applyNumberFormat="0" applyFill="0" applyBorder="0" applyAlignment="0">
      <alignment horizontal="left"/>
    </xf>
    <xf numFmtId="0" fontId="24" fillId="7" borderId="0" applyNumberFormat="0" applyFill="0" applyBorder="0" applyAlignment="0"/>
    <xf numFmtId="0" fontId="25" fillId="8" borderId="40" applyNumberFormat="0" applyFill="0" applyBorder="0" applyAlignment="0">
      <alignment horizontal="left"/>
    </xf>
    <xf numFmtId="0" fontId="26" fillId="9" borderId="0" applyNumberFormat="0" applyFill="0" applyBorder="0" applyAlignment="0"/>
    <xf numFmtId="0" fontId="27" fillId="0" borderId="0" applyNumberFormat="0" applyFill="0" applyBorder="0" applyAlignment="0"/>
    <xf numFmtId="0" fontId="28" fillId="0" borderId="1" applyNumberFormat="0" applyFill="0" applyBorder="0" applyAlignment="0">
      <alignment horizontal="left"/>
    </xf>
    <xf numFmtId="0" fontId="29" fillId="10" borderId="16" applyNumberFormat="0" applyFill="0" applyBorder="0" applyAlignment="0">
      <alignment horizontal="centerContinuous"/>
    </xf>
    <xf numFmtId="0" fontId="30" fillId="0" borderId="0" applyNumberFormat="0" applyFill="0" applyBorder="0" applyAlignment="0"/>
    <xf numFmtId="0" fontId="30" fillId="11" borderId="42" applyNumberFormat="0" applyFill="0" applyBorder="0" applyAlignment="0"/>
    <xf numFmtId="0" fontId="31" fillId="0" borderId="1" applyNumberFormat="0" applyFill="0" applyBorder="0" applyAlignment="0"/>
    <xf numFmtId="0" fontId="30" fillId="0" borderId="0" applyNumberFormat="0" applyFill="0" applyBorder="0" applyAlignment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15" borderId="0" applyNumberFormat="0" applyBorder="0" applyAlignment="0" applyProtection="0"/>
    <xf numFmtId="0" fontId="32" fillId="18" borderId="0" applyNumberFormat="0" applyBorder="0" applyAlignment="0" applyProtection="0"/>
    <xf numFmtId="0" fontId="32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>
      <alignment horizontal="right"/>
    </xf>
    <xf numFmtId="176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69" fontId="14" fillId="0" borderId="0">
      <protection locked="0"/>
    </xf>
    <xf numFmtId="169" fontId="14" fillId="0" borderId="0">
      <protection locked="0"/>
    </xf>
    <xf numFmtId="169" fontId="14" fillId="0" borderId="0">
      <protection locked="0"/>
    </xf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9" borderId="0" applyNumberFormat="0" applyBorder="0" applyAlignment="0" applyProtection="0"/>
    <xf numFmtId="177" fontId="7" fillId="0" borderId="0" applyFont="0" applyFill="0" applyBorder="0" applyProtection="0"/>
    <xf numFmtId="178" fontId="10" fillId="4" borderId="46">
      <alignment horizontal="center" vertical="center"/>
    </xf>
    <xf numFmtId="179" fontId="35" fillId="0" borderId="0" applyFont="0" applyFill="0" applyBorder="0" applyAlignment="0" applyProtection="0"/>
    <xf numFmtId="180" fontId="35" fillId="0" borderId="0" applyFont="0" applyFill="0" applyBorder="0" applyAlignment="0" applyProtection="0"/>
    <xf numFmtId="0" fontId="36" fillId="0" borderId="0" applyNumberFormat="0" applyFill="0" applyBorder="0" applyAlignment="0" applyProtection="0">
      <alignment vertical="top"/>
      <protection locked="0"/>
    </xf>
    <xf numFmtId="0" fontId="37" fillId="0" borderId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13" borderId="0" applyNumberFormat="0" applyBorder="0" applyAlignment="0" applyProtection="0"/>
    <xf numFmtId="0" fontId="15" fillId="30" borderId="0"/>
    <xf numFmtId="0" fontId="40" fillId="30" borderId="0"/>
    <xf numFmtId="0" fontId="41" fillId="0" borderId="0" applyNumberFormat="0" applyFill="0" applyBorder="0" applyAlignment="0" applyProtection="0"/>
    <xf numFmtId="38" fontId="42" fillId="0" borderId="0" applyNumberFormat="0" applyFill="0" applyBorder="0" applyAlignment="0" applyProtection="0">
      <alignment horizontal="right"/>
      <protection locked="0"/>
    </xf>
    <xf numFmtId="0" fontId="43" fillId="0" borderId="0" applyNumberFormat="0" applyFill="0" applyBorder="0" applyAlignment="0" applyProtection="0"/>
    <xf numFmtId="181" fontId="44" fillId="0" borderId="0" applyFont="0" applyFill="0" applyBorder="0" applyAlignment="0" applyProtection="0"/>
    <xf numFmtId="0" fontId="45" fillId="0" borderId="0"/>
    <xf numFmtId="0" fontId="46" fillId="0" borderId="0" applyFill="0" applyBorder="0" applyAlignment="0"/>
    <xf numFmtId="0" fontId="47" fillId="31" borderId="47" applyNumberFormat="0" applyAlignment="0" applyProtection="0"/>
    <xf numFmtId="0" fontId="7" fillId="32" borderId="0" applyNumberFormat="0" applyFont="0" applyBorder="0" applyAlignment="0"/>
    <xf numFmtId="0" fontId="2" fillId="0" borderId="42" applyNumberFormat="0" applyFont="0" applyFill="0" applyProtection="0">
      <alignment horizontal="centerContinuous" vertical="center"/>
    </xf>
    <xf numFmtId="182" fontId="37" fillId="0" borderId="0" applyFont="0" applyFill="0" applyBorder="0" applyAlignment="0" applyProtection="0"/>
    <xf numFmtId="0" fontId="48" fillId="33" borderId="48" applyNumberFormat="0" applyAlignment="0" applyProtection="0"/>
    <xf numFmtId="0" fontId="2" fillId="0" borderId="0" applyNumberFormat="0" applyFill="0" applyBorder="0" applyProtection="0">
      <alignment horizontal="center" vertical="center"/>
    </xf>
    <xf numFmtId="41" fontId="9" fillId="0" borderId="0" applyFont="0" applyFill="0" applyBorder="0" applyAlignment="0" applyProtection="0"/>
    <xf numFmtId="183" fontId="7" fillId="0" borderId="0" applyFont="0" applyFill="0" applyBorder="0" applyAlignment="0" applyProtection="0"/>
    <xf numFmtId="184" fontId="49" fillId="0" borderId="0" applyFont="0" applyFill="0" applyBorder="0" applyAlignment="0" applyProtection="0">
      <alignment horizontal="center"/>
    </xf>
    <xf numFmtId="0" fontId="50" fillId="0" borderId="0" applyFont="0" applyFill="0" applyBorder="0" applyAlignment="0" applyProtection="0"/>
    <xf numFmtId="0" fontId="51" fillId="0" borderId="0" applyFont="0" applyFill="0" applyBorder="0" applyAlignment="0" applyProtection="0">
      <alignment horizontal="right"/>
    </xf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>
      <alignment horizontal="right"/>
    </xf>
    <xf numFmtId="185" fontId="19" fillId="0" borderId="0" applyFont="0" applyFill="0" applyBorder="0" applyAlignment="0" applyProtection="0"/>
    <xf numFmtId="3" fontId="52" fillId="0" borderId="0" applyFont="0" applyFill="0" applyBorder="0" applyAlignment="0" applyProtection="0"/>
    <xf numFmtId="42" fontId="9" fillId="0" borderId="0" applyFont="0" applyFill="0" applyBorder="0" applyAlignment="0" applyProtection="0"/>
    <xf numFmtId="183" fontId="7" fillId="0" borderId="0" applyFont="0" applyFill="0" applyBorder="0" applyAlignment="0" applyProtection="0"/>
    <xf numFmtId="186" fontId="12" fillId="0" borderId="0" applyFont="0" applyFill="0" applyBorder="0" applyAlignment="0" applyProtection="0"/>
    <xf numFmtId="0" fontId="51" fillId="0" borderId="0" applyFont="0" applyFill="0" applyBorder="0" applyAlignment="0" applyProtection="0">
      <alignment horizontal="right"/>
    </xf>
    <xf numFmtId="0" fontId="51" fillId="0" borderId="0" applyFont="0" applyFill="0" applyBorder="0" applyAlignment="0" applyProtection="0">
      <alignment horizontal="right"/>
    </xf>
    <xf numFmtId="37" fontId="53" fillId="0" borderId="49" applyFont="0" applyFill="0" applyBorder="0">
      <protection locked="0"/>
    </xf>
    <xf numFmtId="44" fontId="9" fillId="0" borderId="0" applyFont="0" applyFill="0" applyBorder="0" applyAlignment="0" applyProtection="0"/>
    <xf numFmtId="187" fontId="52" fillId="0" borderId="0" applyFont="0" applyFill="0" applyBorder="0" applyAlignment="0" applyProtection="0"/>
    <xf numFmtId="0" fontId="15" fillId="34" borderId="0"/>
    <xf numFmtId="0" fontId="40" fillId="35" borderId="0"/>
    <xf numFmtId="188" fontId="37" fillId="0" borderId="0" applyFont="0" applyFill="0" applyBorder="0" applyAlignment="0" applyProtection="0"/>
    <xf numFmtId="0" fontId="51" fillId="0" borderId="0" applyFont="0" applyFill="0" applyBorder="0" applyAlignment="0" applyProtection="0"/>
    <xf numFmtId="188" fontId="37" fillId="0" borderId="0" applyFont="0" applyFill="0" applyBorder="0" applyAlignment="0" applyProtection="0"/>
    <xf numFmtId="38" fontId="5" fillId="0" borderId="0" applyFont="0" applyFill="0" applyBorder="0" applyAlignment="0" applyProtection="0"/>
    <xf numFmtId="189" fontId="54" fillId="36" borderId="0" applyNumberFormat="0" applyBorder="0" applyAlignment="0" applyProtection="0"/>
    <xf numFmtId="190" fontId="55" fillId="0" borderId="0" applyFont="0" applyFill="0" applyBorder="0" applyAlignment="0" applyProtection="0"/>
    <xf numFmtId="191" fontId="55" fillId="0" borderId="0" applyFont="0" applyFill="0" applyBorder="0" applyAlignment="0" applyProtection="0"/>
    <xf numFmtId="192" fontId="12" fillId="0" borderId="0" applyFont="0" applyFill="0" applyBorder="0" applyAlignment="0" applyProtection="0"/>
    <xf numFmtId="0" fontId="51" fillId="0" borderId="50" applyNumberFormat="0" applyFont="0" applyFill="0" applyAlignment="0" applyProtection="0"/>
    <xf numFmtId="0" fontId="56" fillId="0" borderId="0" applyFill="0" applyBorder="0" applyAlignment="0" applyProtection="0"/>
    <xf numFmtId="0" fontId="57" fillId="0" borderId="0" applyNumberFormat="0" applyFill="0" applyBorder="0" applyAlignment="0" applyProtection="0"/>
    <xf numFmtId="193" fontId="58" fillId="0" borderId="0" applyFont="0" applyFill="0" applyBorder="0" applyAlignment="0" applyProtection="0"/>
    <xf numFmtId="0" fontId="59" fillId="3" borderId="43" applyFill="0" applyBorder="0" applyAlignment="0">
      <alignment horizontal="center" vertical="center" wrapText="1"/>
    </xf>
    <xf numFmtId="1" fontId="5" fillId="3" borderId="11" applyFill="0">
      <alignment horizontal="center" vertical="center"/>
    </xf>
    <xf numFmtId="0" fontId="6" fillId="0" borderId="0"/>
    <xf numFmtId="0" fontId="59" fillId="3" borderId="0" applyFill="0">
      <alignment horizontal="left" vertical="center"/>
    </xf>
    <xf numFmtId="0" fontId="60" fillId="0" borderId="0" applyNumberFormat="0" applyFill="0" applyBorder="0" applyAlignment="0" applyProtection="0"/>
    <xf numFmtId="194" fontId="7" fillId="0" borderId="0" applyFont="0" applyFill="0" applyBorder="0" applyAlignment="0" applyProtection="0"/>
    <xf numFmtId="195" fontId="7" fillId="0" borderId="0" applyFont="0" applyFill="0" applyBorder="0" applyAlignment="0" applyProtection="0"/>
    <xf numFmtId="0" fontId="20" fillId="0" borderId="0">
      <protection locked="0"/>
    </xf>
    <xf numFmtId="0" fontId="20" fillId="0" borderId="0">
      <protection locked="0"/>
    </xf>
    <xf numFmtId="0" fontId="61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196" fontId="37" fillId="0" borderId="0" applyFont="0" applyFill="0" applyBorder="0" applyAlignment="0" applyProtection="0"/>
    <xf numFmtId="2" fontId="52" fillId="0" borderId="0" applyFont="0" applyFill="0" applyBorder="0" applyAlignment="0" applyProtection="0"/>
    <xf numFmtId="15" fontId="7" fillId="0" borderId="0">
      <alignment vertical="center"/>
    </xf>
    <xf numFmtId="0" fontId="62" fillId="0" borderId="0" applyFill="0" applyBorder="0" applyProtection="0">
      <alignment horizontal="left"/>
    </xf>
    <xf numFmtId="189" fontId="63" fillId="0" borderId="0" applyNumberFormat="0" applyFill="0" applyBorder="0" applyAlignment="0" applyProtection="0"/>
    <xf numFmtId="0" fontId="64" fillId="14" borderId="0" applyNumberFormat="0" applyBorder="0" applyAlignment="0" applyProtection="0"/>
    <xf numFmtId="197" fontId="65" fillId="0" borderId="0" applyNumberFormat="0" applyFill="0" applyBorder="0" applyAlignment="0" applyProtection="0">
      <alignment horizontal="center"/>
    </xf>
    <xf numFmtId="38" fontId="66" fillId="37" borderId="0" applyNumberFormat="0" applyBorder="0" applyAlignment="0" applyProtection="0"/>
    <xf numFmtId="0" fontId="51" fillId="0" borderId="0" applyFont="0" applyFill="0" applyBorder="0" applyAlignment="0" applyProtection="0">
      <alignment horizontal="right"/>
    </xf>
    <xf numFmtId="0" fontId="67" fillId="0" borderId="0" applyProtection="0">
      <alignment horizontal="right"/>
    </xf>
    <xf numFmtId="0" fontId="68" fillId="0" borderId="5" applyNumberFormat="0" applyAlignment="0" applyProtection="0">
      <alignment horizontal="left" vertical="center"/>
    </xf>
    <xf numFmtId="0" fontId="68" fillId="0" borderId="40">
      <alignment horizontal="left" vertical="center"/>
    </xf>
    <xf numFmtId="0" fontId="69" fillId="0" borderId="0">
      <alignment horizontal="center"/>
    </xf>
    <xf numFmtId="38" fontId="70" fillId="0" borderId="0"/>
    <xf numFmtId="38" fontId="71" fillId="0" borderId="0">
      <alignment horizontal="left"/>
    </xf>
    <xf numFmtId="0" fontId="72" fillId="0" borderId="0" applyProtection="0">
      <alignment horizontal="left"/>
    </xf>
    <xf numFmtId="0" fontId="73" fillId="0" borderId="0" applyNumberFormat="0" applyFill="0" applyBorder="0" applyAlignment="0" applyProtection="0"/>
    <xf numFmtId="198" fontId="7" fillId="0" borderId="0">
      <protection locked="0"/>
    </xf>
    <xf numFmtId="198" fontId="7" fillId="0" borderId="0">
      <protection locked="0"/>
    </xf>
    <xf numFmtId="0" fontId="74" fillId="0" borderId="51" applyNumberFormat="0" applyFill="0" applyBorder="0" applyAlignment="0" applyProtection="0">
      <alignment horizontal="left"/>
    </xf>
    <xf numFmtId="199" fontId="75" fillId="3" borderId="0" applyNumberFormat="0" applyBorder="0" applyAlignment="0" applyProtection="0">
      <protection locked="0"/>
    </xf>
    <xf numFmtId="0" fontId="63" fillId="0" borderId="52" applyNumberFormat="0" applyFill="0" applyAlignment="0" applyProtection="0"/>
    <xf numFmtId="0" fontId="7" fillId="0" borderId="0"/>
    <xf numFmtId="169" fontId="13" fillId="0" borderId="0">
      <protection locked="0"/>
    </xf>
    <xf numFmtId="169" fontId="14" fillId="0" borderId="0">
      <protection locked="0"/>
    </xf>
    <xf numFmtId="0" fontId="37" fillId="6" borderId="11" applyNumberFormat="0" applyFont="0" applyAlignment="0">
      <protection locked="0"/>
    </xf>
    <xf numFmtId="10" fontId="66" fillId="38" borderId="11" applyNumberFormat="0" applyBorder="0" applyAlignment="0" applyProtection="0"/>
    <xf numFmtId="0" fontId="76" fillId="0" borderId="0" applyNumberFormat="0" applyFill="0" applyBorder="0" applyAlignment="0" applyProtection="0">
      <alignment vertical="top"/>
      <protection locked="0"/>
    </xf>
    <xf numFmtId="0" fontId="77" fillId="0" borderId="0">
      <alignment vertical="center"/>
    </xf>
    <xf numFmtId="200" fontId="7" fillId="0" borderId="0" applyFont="0" applyFill="0" applyBorder="0" applyAlignment="0" applyProtection="0"/>
    <xf numFmtId="201" fontId="7" fillId="0" borderId="0" applyFont="0" applyFill="0" applyBorder="0" applyAlignment="0" applyProtection="0"/>
    <xf numFmtId="0" fontId="78" fillId="0" borderId="53" applyNumberFormat="0" applyFill="0" applyAlignment="0" applyProtection="0"/>
    <xf numFmtId="202" fontId="7" fillId="0" borderId="0" applyFont="0" applyFill="0" applyBorder="0" applyAlignment="0" applyProtection="0"/>
    <xf numFmtId="203" fontId="7" fillId="0" borderId="0" applyFont="0" applyFill="0" applyBorder="0" applyAlignment="0" applyProtection="0"/>
    <xf numFmtId="185" fontId="7" fillId="0" borderId="0" applyFont="0" applyFill="0" applyBorder="0" applyAlignment="0" applyProtection="0"/>
    <xf numFmtId="197" fontId="7" fillId="0" borderId="0" applyFont="0" applyFill="0" applyBorder="0" applyAlignment="0" applyProtection="0"/>
    <xf numFmtId="204" fontId="7" fillId="0" borderId="0" applyFont="0" applyFill="0" applyBorder="0" applyAlignment="0" applyProtection="0"/>
    <xf numFmtId="205" fontId="7" fillId="0" borderId="0" applyFont="0" applyFill="0" applyBorder="0" applyAlignment="0" applyProtection="0"/>
    <xf numFmtId="206" fontId="7" fillId="0" borderId="0" applyFont="0" applyFill="0" applyBorder="0" applyAlignment="0" applyProtection="0"/>
    <xf numFmtId="207" fontId="7" fillId="0" borderId="0" applyFont="0" applyFill="0" applyBorder="0" applyAlignment="0" applyProtection="0"/>
    <xf numFmtId="204" fontId="7" fillId="0" borderId="0" applyFont="0" applyFill="0" applyBorder="0" applyAlignment="0" applyProtection="0"/>
    <xf numFmtId="205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208" fontId="12" fillId="0" borderId="0" applyFont="0" applyFill="0" applyBorder="0" applyAlignment="0" applyProtection="0"/>
    <xf numFmtId="209" fontId="12" fillId="0" borderId="0" applyFont="0" applyFill="0" applyBorder="0" applyAlignment="0" applyProtection="0"/>
    <xf numFmtId="210" fontId="12" fillId="0" borderId="0" applyFont="0" applyFill="0" applyBorder="0" applyAlignment="0" applyProtection="0"/>
    <xf numFmtId="192" fontId="79" fillId="0" borderId="0" applyFont="0" applyFill="0" applyBorder="0" applyAlignment="0" applyProtection="0"/>
    <xf numFmtId="0" fontId="80" fillId="39" borderId="0" applyNumberFormat="0" applyBorder="0" applyAlignment="0" applyProtection="0"/>
    <xf numFmtId="37" fontId="81" fillId="0" borderId="0"/>
    <xf numFmtId="0" fontId="82" fillId="0" borderId="0"/>
    <xf numFmtId="211" fontId="12" fillId="0" borderId="0"/>
    <xf numFmtId="37" fontId="83" fillId="3" borderId="40" applyBorder="0">
      <alignment horizontal="left" vertical="center" indent="2"/>
    </xf>
    <xf numFmtId="0" fontId="11" fillId="0" borderId="0"/>
    <xf numFmtId="0" fontId="82" fillId="0" borderId="0"/>
    <xf numFmtId="0" fontId="7" fillId="0" borderId="0"/>
    <xf numFmtId="0" fontId="84" fillId="0" borderId="0"/>
    <xf numFmtId="0" fontId="7" fillId="0" borderId="0"/>
    <xf numFmtId="0" fontId="9" fillId="40" borderId="54" applyNumberFormat="0" applyFont="0" applyAlignment="0" applyProtection="0"/>
    <xf numFmtId="169" fontId="14" fillId="0" borderId="0">
      <protection locked="0"/>
    </xf>
    <xf numFmtId="169" fontId="14" fillId="0" borderId="0">
      <protection locked="0"/>
    </xf>
    <xf numFmtId="212" fontId="85" fillId="0" borderId="0" applyFont="0" applyFill="0" applyBorder="0" applyAlignment="0" applyProtection="0"/>
    <xf numFmtId="169" fontId="14" fillId="0" borderId="0">
      <protection locked="0"/>
    </xf>
    <xf numFmtId="169" fontId="14" fillId="0" borderId="0">
      <protection locked="0"/>
    </xf>
    <xf numFmtId="213" fontId="85" fillId="0" borderId="0" applyFont="0" applyFill="0" applyBorder="0" applyAlignment="0" applyProtection="0"/>
    <xf numFmtId="169" fontId="14" fillId="0" borderId="0">
      <protection locked="0"/>
    </xf>
    <xf numFmtId="214" fontId="9" fillId="0" borderId="0" applyFont="0" applyFill="0" applyBorder="0" applyAlignment="0" applyProtection="0"/>
    <xf numFmtId="215" fontId="9" fillId="0" borderId="0" applyFont="0" applyFill="0" applyBorder="0" applyAlignment="0" applyProtection="0"/>
    <xf numFmtId="0" fontId="86" fillId="31" borderId="55" applyNumberFormat="0" applyAlignment="0" applyProtection="0"/>
    <xf numFmtId="40" fontId="87" fillId="41" borderId="0">
      <alignment horizontal="right"/>
    </xf>
    <xf numFmtId="0" fontId="88" fillId="42" borderId="0">
      <alignment horizontal="center"/>
    </xf>
    <xf numFmtId="0" fontId="89" fillId="43" borderId="0"/>
    <xf numFmtId="0" fontId="90" fillId="41" borderId="0" applyBorder="0">
      <alignment horizontal="centerContinuous"/>
    </xf>
    <xf numFmtId="0" fontId="91" fillId="43" borderId="0" applyBorder="0">
      <alignment horizontal="centerContinuous"/>
    </xf>
    <xf numFmtId="0" fontId="68" fillId="0" borderId="0" applyNumberFormat="0" applyFill="0" applyBorder="0" applyAlignment="0" applyProtection="0"/>
    <xf numFmtId="216" fontId="7" fillId="0" borderId="0" applyFont="0" applyFill="0" applyBorder="0" applyAlignment="0" applyProtection="0"/>
    <xf numFmtId="217" fontId="7" fillId="0" borderId="0" applyFont="0" applyFill="0" applyBorder="0" applyAlignment="0" applyProtection="0"/>
    <xf numFmtId="0" fontId="92" fillId="0" borderId="0"/>
    <xf numFmtId="1" fontId="93" fillId="0" borderId="0" applyProtection="0">
      <alignment horizontal="right" vertical="center"/>
    </xf>
    <xf numFmtId="216" fontId="7" fillId="0" borderId="0" applyFont="0" applyFill="0" applyBorder="0" applyAlignment="0" applyProtection="0"/>
    <xf numFmtId="217" fontId="7" fillId="0" borderId="0" applyFont="0" applyFill="0" applyBorder="0" applyAlignment="0" applyProtection="0"/>
    <xf numFmtId="218" fontId="7" fillId="0" borderId="0" applyFont="0" applyFill="0" applyBorder="0" applyAlignment="0" applyProtection="0"/>
    <xf numFmtId="9" fontId="35" fillId="0" borderId="0" applyFont="0" applyFill="0" applyBorder="0" applyAlignment="0" applyProtection="0"/>
    <xf numFmtId="219" fontId="35" fillId="0" borderId="0" applyFont="0" applyFill="0" applyBorder="0" applyAlignment="0" applyProtection="0"/>
    <xf numFmtId="10" fontId="7" fillId="0" borderId="0" applyFont="0" applyFill="0" applyBorder="0" applyAlignment="0" applyProtection="0"/>
    <xf numFmtId="9" fontId="49" fillId="0" borderId="0" applyFont="0" applyFill="0" applyBorder="0" applyAlignment="0" applyProtection="0">
      <alignment horizontal="center"/>
    </xf>
    <xf numFmtId="10" fontId="49" fillId="0" borderId="0" applyFont="0" applyFill="0" applyBorder="0" applyAlignment="0" applyProtection="0"/>
    <xf numFmtId="9" fontId="7" fillId="0" borderId="0" applyFont="0" applyFill="0" applyBorder="0" applyAlignment="0" applyProtection="0"/>
    <xf numFmtId="37" fontId="94" fillId="6" borderId="33"/>
    <xf numFmtId="37" fontId="94" fillId="6" borderId="33"/>
    <xf numFmtId="219" fontId="7" fillId="0" borderId="0" applyFont="0" applyFill="0" applyBorder="0" applyAlignment="0" applyProtection="0"/>
    <xf numFmtId="220" fontId="95" fillId="0" borderId="56" applyBorder="0">
      <alignment horizontal="right"/>
      <protection locked="0"/>
    </xf>
    <xf numFmtId="0" fontId="92" fillId="0" borderId="0"/>
    <xf numFmtId="0" fontId="96" fillId="0" borderId="0" applyNumberFormat="0" applyFill="0" applyBorder="0" applyAlignment="0" applyProtection="0">
      <alignment horizontal="left"/>
      <protection locked="0"/>
    </xf>
    <xf numFmtId="0" fontId="97" fillId="0" borderId="57">
      <alignment vertical="center"/>
    </xf>
    <xf numFmtId="4" fontId="40" fillId="39" borderId="58" applyNumberFormat="0" applyProtection="0">
      <alignment vertical="center"/>
    </xf>
    <xf numFmtId="4" fontId="98" fillId="6" borderId="58" applyNumberFormat="0" applyProtection="0">
      <alignment vertical="center"/>
    </xf>
    <xf numFmtId="4" fontId="40" fillId="6" borderId="58" applyNumberFormat="0" applyProtection="0">
      <alignment horizontal="left" vertical="center" indent="1"/>
    </xf>
    <xf numFmtId="0" fontId="40" fillId="6" borderId="58" applyNumberFormat="0" applyProtection="0">
      <alignment horizontal="left" vertical="top" indent="1"/>
    </xf>
    <xf numFmtId="4" fontId="40" fillId="44" borderId="0" applyNumberFormat="0" applyProtection="0">
      <alignment horizontal="left" vertical="center" indent="1"/>
    </xf>
    <xf numFmtId="4" fontId="87" fillId="13" borderId="58" applyNumberFormat="0" applyProtection="0">
      <alignment horizontal="right" vertical="center"/>
    </xf>
    <xf numFmtId="4" fontId="87" fillId="19" borderId="58" applyNumberFormat="0" applyProtection="0">
      <alignment horizontal="right" vertical="center"/>
    </xf>
    <xf numFmtId="4" fontId="87" fillId="27" borderId="58" applyNumberFormat="0" applyProtection="0">
      <alignment horizontal="right" vertical="center"/>
    </xf>
    <xf numFmtId="4" fontId="87" fillId="21" borderId="58" applyNumberFormat="0" applyProtection="0">
      <alignment horizontal="right" vertical="center"/>
    </xf>
    <xf numFmtId="4" fontId="87" fillId="25" borderId="58" applyNumberFormat="0" applyProtection="0">
      <alignment horizontal="right" vertical="center"/>
    </xf>
    <xf numFmtId="4" fontId="87" fillId="29" borderId="58" applyNumberFormat="0" applyProtection="0">
      <alignment horizontal="right" vertical="center"/>
    </xf>
    <xf numFmtId="4" fontId="87" fillId="28" borderId="58" applyNumberFormat="0" applyProtection="0">
      <alignment horizontal="right" vertical="center"/>
    </xf>
    <xf numFmtId="4" fontId="87" fillId="45" borderId="58" applyNumberFormat="0" applyProtection="0">
      <alignment horizontal="right" vertical="center"/>
    </xf>
    <xf numFmtId="4" fontId="87" fillId="20" borderId="58" applyNumberFormat="0" applyProtection="0">
      <alignment horizontal="right" vertical="center"/>
    </xf>
    <xf numFmtId="4" fontId="40" fillId="46" borderId="59" applyNumberFormat="0" applyProtection="0">
      <alignment horizontal="left" vertical="center" indent="1"/>
    </xf>
    <xf numFmtId="4" fontId="87" fillId="47" borderId="0" applyNumberFormat="0" applyProtection="0">
      <alignment horizontal="left" vertical="center" indent="1"/>
    </xf>
    <xf numFmtId="4" fontId="99" fillId="9" borderId="0" applyNumberFormat="0" applyProtection="0">
      <alignment horizontal="left" vertical="center" indent="1"/>
    </xf>
    <xf numFmtId="4" fontId="87" fillId="48" borderId="58" applyNumberFormat="0" applyProtection="0">
      <alignment horizontal="right" vertical="center"/>
    </xf>
    <xf numFmtId="4" fontId="100" fillId="47" borderId="0" applyNumberFormat="0" applyProtection="0">
      <alignment horizontal="left" vertical="center" indent="1"/>
    </xf>
    <xf numFmtId="4" fontId="100" fillId="44" borderId="0" applyNumberFormat="0" applyProtection="0">
      <alignment horizontal="left" vertical="center" indent="1"/>
    </xf>
    <xf numFmtId="0" fontId="7" fillId="9" borderId="58" applyNumberFormat="0" applyProtection="0">
      <alignment horizontal="left" vertical="center" indent="1"/>
    </xf>
    <xf numFmtId="0" fontId="7" fillId="9" borderId="58" applyNumberFormat="0" applyProtection="0">
      <alignment horizontal="left" vertical="top" indent="1"/>
    </xf>
    <xf numFmtId="0" fontId="7" fillId="44" borderId="58" applyNumberFormat="0" applyProtection="0">
      <alignment horizontal="left" vertical="center" indent="1"/>
    </xf>
    <xf numFmtId="0" fontId="7" fillId="44" borderId="58" applyNumberFormat="0" applyProtection="0">
      <alignment horizontal="left" vertical="top" indent="1"/>
    </xf>
    <xf numFmtId="0" fontId="7" fillId="4" borderId="58" applyNumberFormat="0" applyProtection="0">
      <alignment horizontal="left" vertical="center" indent="1"/>
    </xf>
    <xf numFmtId="0" fontId="7" fillId="4" borderId="58" applyNumberFormat="0" applyProtection="0">
      <alignment horizontal="left" vertical="top" indent="1"/>
    </xf>
    <xf numFmtId="0" fontId="7" fillId="5" borderId="58" applyNumberFormat="0" applyProtection="0">
      <alignment horizontal="left" vertical="center" indent="1"/>
    </xf>
    <xf numFmtId="0" fontId="7" fillId="5" borderId="58" applyNumberFormat="0" applyProtection="0">
      <alignment horizontal="left" vertical="top" indent="1"/>
    </xf>
    <xf numFmtId="4" fontId="87" fillId="38" borderId="58" applyNumberFormat="0" applyProtection="0">
      <alignment vertical="center"/>
    </xf>
    <xf numFmtId="4" fontId="101" fillId="38" borderId="58" applyNumberFormat="0" applyProtection="0">
      <alignment vertical="center"/>
    </xf>
    <xf numFmtId="4" fontId="87" fillId="38" borderId="58" applyNumberFormat="0" applyProtection="0">
      <alignment horizontal="left" vertical="center" indent="1"/>
    </xf>
    <xf numFmtId="0" fontId="87" fillId="38" borderId="58" applyNumberFormat="0" applyProtection="0">
      <alignment horizontal="left" vertical="top" indent="1"/>
    </xf>
    <xf numFmtId="4" fontId="87" fillId="49" borderId="55" applyNumberFormat="0" applyProtection="0">
      <alignment horizontal="right" vertical="center"/>
    </xf>
    <xf numFmtId="4" fontId="101" fillId="47" borderId="58" applyNumberFormat="0" applyProtection="0">
      <alignment horizontal="right" vertical="center"/>
    </xf>
    <xf numFmtId="4" fontId="87" fillId="48" borderId="58" applyNumberFormat="0" applyProtection="0">
      <alignment horizontal="left" vertical="center" indent="1"/>
    </xf>
    <xf numFmtId="0" fontId="87" fillId="44" borderId="58" applyNumberFormat="0" applyProtection="0">
      <alignment horizontal="left" vertical="top" indent="1"/>
    </xf>
    <xf numFmtId="4" fontId="102" fillId="50" borderId="0" applyNumberFormat="0" applyProtection="0">
      <alignment horizontal="left" vertical="center" indent="1"/>
    </xf>
    <xf numFmtId="4" fontId="103" fillId="47" borderId="58" applyNumberFormat="0" applyProtection="0">
      <alignment horizontal="right" vertical="center"/>
    </xf>
    <xf numFmtId="0" fontId="104" fillId="0" borderId="39"/>
    <xf numFmtId="0" fontId="44" fillId="0" borderId="0" applyFill="0" applyBorder="0" applyAlignment="0" applyProtection="0"/>
    <xf numFmtId="0" fontId="34" fillId="0" borderId="0" applyNumberFormat="0" applyFill="0" applyBorder="0" applyAlignment="0" applyProtection="0">
      <alignment horizontal="center"/>
    </xf>
    <xf numFmtId="0" fontId="105" fillId="0" borderId="0"/>
    <xf numFmtId="0" fontId="106" fillId="0" borderId="0" applyFont="0" applyFill="0" applyBorder="0" applyAlignment="0" applyProtection="0">
      <alignment vertical="center"/>
    </xf>
    <xf numFmtId="0" fontId="107" fillId="0" borderId="0" applyNumberFormat="0" applyFont="0" applyFill="0" applyBorder="0" applyAlignment="0" applyProtection="0">
      <alignment vertical="top"/>
    </xf>
    <xf numFmtId="0" fontId="107" fillId="0" borderId="0" applyNumberFormat="0" applyFont="0" applyFill="0" applyBorder="0" applyAlignment="0" applyProtection="0">
      <alignment vertical="top"/>
    </xf>
    <xf numFmtId="0" fontId="107" fillId="0" borderId="0" applyNumberFormat="0" applyFont="0" applyFill="0" applyBorder="0" applyAlignment="0" applyProtection="0">
      <alignment vertical="top"/>
    </xf>
    <xf numFmtId="0" fontId="9" fillId="0" borderId="0"/>
    <xf numFmtId="0" fontId="107" fillId="0" borderId="0" applyNumberFormat="0" applyFont="0" applyFill="0" applyBorder="0" applyAlignment="0" applyProtection="0">
      <alignment vertical="top"/>
    </xf>
    <xf numFmtId="0" fontId="107" fillId="0" borderId="0" applyNumberFormat="0" applyFont="0" applyFill="0" applyBorder="0" applyAlignment="0" applyProtection="0">
      <alignment vertical="top"/>
    </xf>
    <xf numFmtId="0" fontId="107" fillId="0" borderId="0" applyNumberFormat="0" applyFont="0" applyFill="0" applyBorder="0" applyAlignment="0" applyProtection="0">
      <alignment vertical="top"/>
    </xf>
    <xf numFmtId="0" fontId="9" fillId="0" borderId="0"/>
    <xf numFmtId="0" fontId="107" fillId="0" borderId="0" applyNumberFormat="0" applyFont="0" applyFill="0" applyBorder="0" applyAlignment="0" applyProtection="0">
      <alignment vertical="top"/>
    </xf>
    <xf numFmtId="0" fontId="107" fillId="0" borderId="0" applyNumberFormat="0" applyFont="0" applyFill="0" applyBorder="0" applyAlignment="0" applyProtection="0">
      <alignment vertical="top"/>
    </xf>
    <xf numFmtId="0" fontId="107" fillId="0" borderId="0" applyNumberFormat="0" applyFont="0" applyFill="0" applyBorder="0" applyAlignment="0" applyProtection="0">
      <alignment vertical="top"/>
    </xf>
    <xf numFmtId="0" fontId="9" fillId="0" borderId="0"/>
    <xf numFmtId="0" fontId="108" fillId="0" borderId="0"/>
    <xf numFmtId="0" fontId="109" fillId="0" borderId="0" applyBorder="0" applyProtection="0">
      <alignment vertical="center"/>
    </xf>
    <xf numFmtId="0" fontId="109" fillId="0" borderId="42" applyBorder="0" applyProtection="0">
      <alignment horizontal="right" vertical="center"/>
    </xf>
    <xf numFmtId="0" fontId="110" fillId="51" borderId="0" applyBorder="0" applyProtection="0">
      <alignment horizontal="centerContinuous" vertical="center"/>
    </xf>
    <xf numFmtId="0" fontId="110" fillId="52" borderId="42" applyBorder="0" applyProtection="0">
      <alignment horizontal="centerContinuous" vertical="center"/>
    </xf>
    <xf numFmtId="0" fontId="111" fillId="0" borderId="0"/>
    <xf numFmtId="0" fontId="84" fillId="0" borderId="0"/>
    <xf numFmtId="0" fontId="112" fillId="0" borderId="0" applyFill="0" applyBorder="0" applyProtection="0">
      <alignment horizontal="left"/>
    </xf>
    <xf numFmtId="0" fontId="62" fillId="0" borderId="45" applyFill="0" applyBorder="0" applyProtection="0">
      <alignment horizontal="left" vertical="top"/>
    </xf>
    <xf numFmtId="0" fontId="4" fillId="0" borderId="0">
      <alignment horizontal="centerContinuous"/>
    </xf>
    <xf numFmtId="0" fontId="113" fillId="0" borderId="0"/>
    <xf numFmtId="0" fontId="114" fillId="0" borderId="0"/>
    <xf numFmtId="0" fontId="115" fillId="0" borderId="0" applyFill="0" applyBorder="0" applyProtection="0">
      <alignment horizontal="left" vertical="top"/>
    </xf>
    <xf numFmtId="0" fontId="3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116" fillId="0" borderId="0"/>
    <xf numFmtId="0" fontId="103" fillId="0" borderId="0" applyNumberFormat="0" applyFill="0" applyBorder="0" applyAlignment="0" applyProtection="0"/>
    <xf numFmtId="0" fontId="52" fillId="0" borderId="60" applyNumberFormat="0" applyFont="0" applyFill="0" applyAlignment="0" applyProtection="0"/>
    <xf numFmtId="0" fontId="117" fillId="0" borderId="0">
      <alignment horizontal="fill"/>
    </xf>
    <xf numFmtId="37" fontId="66" fillId="6" borderId="0" applyNumberFormat="0" applyBorder="0" applyAlignment="0" applyProtection="0"/>
    <xf numFmtId="37" fontId="118" fillId="0" borderId="0"/>
    <xf numFmtId="3" fontId="119" fillId="0" borderId="52" applyProtection="0"/>
    <xf numFmtId="221" fontId="7" fillId="37" borderId="0" applyFill="0"/>
    <xf numFmtId="0" fontId="120" fillId="0" borderId="0"/>
    <xf numFmtId="222" fontId="7" fillId="0" borderId="0" applyFont="0" applyFill="0" applyBorder="0" applyAlignment="0" applyProtection="0"/>
    <xf numFmtId="223" fontId="7" fillId="0" borderId="0" applyFont="0" applyFill="0" applyBorder="0" applyAlignment="0" applyProtection="0"/>
    <xf numFmtId="197" fontId="7" fillId="0" borderId="0" applyFont="0" applyFill="0" applyBorder="0" applyAlignment="0" applyProtection="0"/>
    <xf numFmtId="0" fontId="120" fillId="0" borderId="0"/>
    <xf numFmtId="224" fontId="55" fillId="0" borderId="0" applyFont="0" applyFill="0" applyBorder="0" applyAlignment="0" applyProtection="0"/>
    <xf numFmtId="225" fontId="55" fillId="0" borderId="0" applyFont="0" applyFill="0" applyBorder="0" applyAlignment="0" applyProtection="0"/>
    <xf numFmtId="0" fontId="121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122" fillId="0" borderId="42" applyBorder="0" applyProtection="0">
      <alignment horizontal="right"/>
    </xf>
    <xf numFmtId="226" fontId="44" fillId="0" borderId="0" applyFont="0" applyFill="0" applyBorder="0" applyAlignment="0" applyProtection="0"/>
    <xf numFmtId="227" fontId="37" fillId="0" borderId="0" applyFont="0" applyFill="0" applyBorder="0" applyAlignment="0" applyProtection="0"/>
    <xf numFmtId="3" fontId="123" fillId="0" borderId="0">
      <alignment horizontal="center" vertical="center" textRotation="90" wrapText="1"/>
    </xf>
    <xf numFmtId="228" fontId="16" fillId="0" borderId="11">
      <alignment vertical="top" wrapText="1"/>
    </xf>
    <xf numFmtId="229" fontId="124" fillId="0" borderId="11">
      <alignment vertical="top" wrapText="1"/>
    </xf>
    <xf numFmtId="4" fontId="125" fillId="0" borderId="11">
      <alignment horizontal="left" vertical="center"/>
    </xf>
    <xf numFmtId="4" fontId="125" fillId="0" borderId="11"/>
    <xf numFmtId="4" fontId="125" fillId="44" borderId="11"/>
    <xf numFmtId="4" fontId="125" fillId="53" borderId="11"/>
    <xf numFmtId="4" fontId="126" fillId="5" borderId="11"/>
    <xf numFmtId="177" fontId="9" fillId="0" borderId="11">
      <alignment vertical="top" wrapText="1"/>
    </xf>
    <xf numFmtId="14" fontId="127" fillId="0" borderId="0"/>
    <xf numFmtId="0" fontId="128" fillId="5" borderId="0" applyNumberFormat="0"/>
    <xf numFmtId="166" fontId="129" fillId="0" borderId="11"/>
    <xf numFmtId="7" fontId="33" fillId="0" borderId="0"/>
    <xf numFmtId="0" fontId="125" fillId="3" borderId="0" applyFill="0"/>
    <xf numFmtId="49" fontId="123" fillId="0" borderId="11">
      <alignment horizontal="right" vertical="top" wrapText="1"/>
    </xf>
    <xf numFmtId="175" fontId="130" fillId="0" borderId="0">
      <alignment horizontal="right" vertical="top" wrapText="1"/>
    </xf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32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229" fontId="131" fillId="0" borderId="11">
      <alignment vertical="top"/>
    </xf>
    <xf numFmtId="49" fontId="126" fillId="0" borderId="23">
      <alignment horizontal="left" vertical="center"/>
    </xf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32" fillId="0" borderId="0" applyFont="0" applyFill="0" applyBorder="0" applyAlignment="0" applyProtection="0"/>
    <xf numFmtId="166" fontId="133" fillId="0" borderId="11"/>
    <xf numFmtId="6" fontId="134" fillId="0" borderId="0" applyFont="0" applyFill="0" applyBorder="0" applyAlignment="0" applyProtection="0"/>
    <xf numFmtId="0" fontId="17" fillId="0" borderId="0"/>
    <xf numFmtId="0" fontId="135" fillId="0" borderId="0"/>
    <xf numFmtId="0" fontId="107" fillId="0" borderId="0" applyNumberFormat="0" applyFont="0" applyFill="0" applyBorder="0" applyAlignment="0" applyProtection="0">
      <alignment vertical="top"/>
    </xf>
    <xf numFmtId="0" fontId="107" fillId="0" borderId="0" applyNumberFormat="0" applyFont="0" applyFill="0" applyBorder="0" applyAlignment="0" applyProtection="0">
      <alignment vertical="top"/>
    </xf>
    <xf numFmtId="0" fontId="9" fillId="0" borderId="0"/>
    <xf numFmtId="0" fontId="136" fillId="0" borderId="0"/>
    <xf numFmtId="0" fontId="135" fillId="0" borderId="0"/>
    <xf numFmtId="0" fontId="136" fillId="0" borderId="0"/>
    <xf numFmtId="0" fontId="136" fillId="0" borderId="0"/>
    <xf numFmtId="49" fontId="130" fillId="0" borderId="0"/>
    <xf numFmtId="49" fontId="137" fillId="0" borderId="0">
      <alignment vertical="top"/>
    </xf>
    <xf numFmtId="167" fontId="134" fillId="0" borderId="0" applyFont="0" applyFill="0" applyBorder="0" applyAlignment="0" applyProtection="0"/>
    <xf numFmtId="230" fontId="138" fillId="0" borderId="0"/>
    <xf numFmtId="168" fontId="139" fillId="0" borderId="0" applyFont="0" applyFill="0" applyBorder="0" applyProtection="0">
      <alignment horizontal="right" vertical="top"/>
      <protection locked="0"/>
    </xf>
    <xf numFmtId="167" fontId="140" fillId="0" borderId="13" applyFont="0" applyFill="0" applyBorder="0" applyAlignment="0" applyProtection="0">
      <alignment horizontal="center" vertical="center" wrapText="1"/>
    </xf>
    <xf numFmtId="167" fontId="141" fillId="0" borderId="0" applyFont="0" applyFill="0" applyBorder="0" applyAlignment="0" applyProtection="0"/>
    <xf numFmtId="185" fontId="142" fillId="0" borderId="0" applyFont="0" applyFill="0" applyBorder="0" applyAlignment="0" applyProtection="0"/>
    <xf numFmtId="197" fontId="142" fillId="0" borderId="0" applyFont="0" applyFill="0" applyBorder="0" applyAlignment="0" applyProtection="0"/>
    <xf numFmtId="41" fontId="32" fillId="0" borderId="0" applyFont="0" applyFill="0" applyBorder="0" applyAlignment="0" applyProtection="0"/>
    <xf numFmtId="197" fontId="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231" fontId="16" fillId="0" borderId="23">
      <alignment vertical="top" wrapText="1"/>
    </xf>
    <xf numFmtId="232" fontId="20" fillId="0" borderId="0">
      <protection locked="0"/>
    </xf>
    <xf numFmtId="49" fontId="124" fillId="0" borderId="11">
      <alignment horizontal="center" vertical="center" wrapText="1"/>
    </xf>
    <xf numFmtId="49" fontId="143" fillId="0" borderId="11" applyNumberFormat="0" applyFill="0" applyAlignment="0" applyProtection="0"/>
  </cellStyleXfs>
  <cellXfs count="111">
    <xf numFmtId="0" fontId="0" fillId="0" borderId="0" xfId="0"/>
    <xf numFmtId="0" fontId="3" fillId="0" borderId="0" xfId="0" applyFont="1" applyFill="1"/>
    <xf numFmtId="0" fontId="4" fillId="0" borderId="0" xfId="0" applyFont="1" applyFill="1"/>
    <xf numFmtId="0" fontId="4" fillId="2" borderId="0" xfId="0" applyFont="1" applyFill="1"/>
    <xf numFmtId="0" fontId="3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wrapText="1"/>
    </xf>
    <xf numFmtId="0" fontId="4" fillId="0" borderId="14" xfId="0" applyFont="1" applyFill="1" applyBorder="1"/>
    <xf numFmtId="164" fontId="0" fillId="0" borderId="0" xfId="0" applyNumberFormat="1"/>
    <xf numFmtId="0" fontId="3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wrapText="1"/>
    </xf>
    <xf numFmtId="0" fontId="4" fillId="0" borderId="10" xfId="0" applyFont="1" applyFill="1" applyBorder="1"/>
    <xf numFmtId="0" fontId="4" fillId="0" borderId="19" xfId="0" applyFont="1" applyFill="1" applyBorder="1" applyAlignment="1">
      <alignment wrapText="1"/>
    </xf>
    <xf numFmtId="0" fontId="4" fillId="0" borderId="11" xfId="0" applyFont="1" applyFill="1" applyBorder="1"/>
    <xf numFmtId="0" fontId="3" fillId="0" borderId="19" xfId="0" applyFont="1" applyFill="1" applyBorder="1" applyAlignment="1">
      <alignment wrapText="1"/>
    </xf>
    <xf numFmtId="0" fontId="3" fillId="0" borderId="11" xfId="0" applyFont="1" applyFill="1" applyBorder="1"/>
    <xf numFmtId="0" fontId="3" fillId="0" borderId="19" xfId="0" applyFont="1" applyFill="1" applyBorder="1"/>
    <xf numFmtId="0" fontId="3" fillId="0" borderId="11" xfId="0" applyFont="1" applyFill="1" applyBorder="1" applyAlignment="1">
      <alignment horizontal="center"/>
    </xf>
    <xf numFmtId="0" fontId="4" fillId="0" borderId="19" xfId="0" applyFont="1" applyFill="1" applyBorder="1"/>
    <xf numFmtId="0" fontId="4" fillId="0" borderId="11" xfId="0" applyFont="1" applyFill="1" applyBorder="1" applyAlignment="1">
      <alignment horizontal="center"/>
    </xf>
    <xf numFmtId="165" fontId="0" fillId="0" borderId="0" xfId="0" applyNumberFormat="1"/>
    <xf numFmtId="0" fontId="5" fillId="0" borderId="11" xfId="0" applyFont="1" applyFill="1" applyBorder="1" applyAlignment="1">
      <alignment horizontal="center"/>
    </xf>
    <xf numFmtId="0" fontId="6" fillId="0" borderId="19" xfId="0" applyFont="1" applyFill="1" applyBorder="1" applyAlignment="1">
      <alignment wrapText="1"/>
    </xf>
    <xf numFmtId="0" fontId="6" fillId="0" borderId="11" xfId="0" applyFont="1" applyFill="1" applyBorder="1" applyAlignment="1">
      <alignment horizontal="center"/>
    </xf>
    <xf numFmtId="0" fontId="6" fillId="0" borderId="19" xfId="0" applyFont="1" applyFill="1" applyBorder="1"/>
    <xf numFmtId="0" fontId="4" fillId="0" borderId="22" xfId="0" applyFont="1" applyFill="1" applyBorder="1" applyAlignment="1">
      <alignment horizontal="center"/>
    </xf>
    <xf numFmtId="0" fontId="3" fillId="2" borderId="0" xfId="0" applyFont="1" applyFill="1"/>
    <xf numFmtId="164" fontId="3" fillId="2" borderId="0" xfId="0" applyNumberFormat="1" applyFont="1" applyFill="1"/>
    <xf numFmtId="164" fontId="4" fillId="0" borderId="0" xfId="0" applyNumberFormat="1" applyFont="1" applyFill="1"/>
    <xf numFmtId="164" fontId="4" fillId="2" borderId="0" xfId="0" applyNumberFormat="1" applyFont="1" applyFill="1"/>
    <xf numFmtId="0" fontId="3" fillId="0" borderId="18" xfId="0" applyFont="1" applyFill="1" applyBorder="1" applyAlignment="1">
      <alignment horizontal="center" vertical="center"/>
    </xf>
    <xf numFmtId="0" fontId="0" fillId="2" borderId="0" xfId="0" applyFill="1"/>
    <xf numFmtId="164" fontId="0" fillId="2" borderId="0" xfId="0" applyNumberFormat="1" applyFill="1"/>
    <xf numFmtId="0" fontId="0" fillId="0" borderId="0" xfId="0" applyFill="1"/>
    <xf numFmtId="0" fontId="8" fillId="0" borderId="0" xfId="0" applyFont="1" applyFill="1"/>
    <xf numFmtId="164" fontId="0" fillId="0" borderId="0" xfId="0" applyNumberFormat="1" applyFill="1"/>
    <xf numFmtId="165" fontId="4" fillId="2" borderId="26" xfId="0" applyNumberFormat="1" applyFont="1" applyFill="1" applyBorder="1" applyAlignment="1">
      <alignment horizontal="right"/>
    </xf>
    <xf numFmtId="165" fontId="3" fillId="2" borderId="26" xfId="0" applyNumberFormat="1" applyFont="1" applyFill="1" applyBorder="1" applyAlignment="1">
      <alignment horizontal="right"/>
    </xf>
    <xf numFmtId="165" fontId="5" fillId="2" borderId="26" xfId="0" applyNumberFormat="1" applyFont="1" applyFill="1" applyBorder="1" applyAlignment="1">
      <alignment horizontal="right"/>
    </xf>
    <xf numFmtId="164" fontId="4" fillId="2" borderId="26" xfId="0" applyNumberFormat="1" applyFont="1" applyFill="1" applyBorder="1" applyAlignment="1">
      <alignment horizontal="right"/>
    </xf>
    <xf numFmtId="164" fontId="3" fillId="2" borderId="26" xfId="0" applyNumberFormat="1" applyFont="1" applyFill="1" applyBorder="1" applyAlignment="1">
      <alignment horizontal="right"/>
    </xf>
    <xf numFmtId="164" fontId="6" fillId="2" borderId="26" xfId="0" applyNumberFormat="1" applyFont="1" applyFill="1" applyBorder="1" applyAlignment="1">
      <alignment horizontal="right"/>
    </xf>
    <xf numFmtId="164" fontId="5" fillId="2" borderId="26" xfId="0" applyNumberFormat="1" applyFont="1" applyFill="1" applyBorder="1" applyAlignment="1">
      <alignment horizontal="right"/>
    </xf>
    <xf numFmtId="4" fontId="4" fillId="2" borderId="26" xfId="0" applyNumberFormat="1" applyFont="1" applyFill="1" applyBorder="1" applyAlignment="1">
      <alignment horizontal="right"/>
    </xf>
    <xf numFmtId="164" fontId="5" fillId="2" borderId="26" xfId="0" applyNumberFormat="1" applyFont="1" applyFill="1" applyBorder="1" applyAlignment="1">
      <alignment horizontal="right" wrapText="1"/>
    </xf>
    <xf numFmtId="164" fontId="4" fillId="2" borderId="26" xfId="0" applyNumberFormat="1" applyFont="1" applyFill="1" applyBorder="1" applyAlignment="1">
      <alignment horizontal="right" wrapText="1"/>
    </xf>
    <xf numFmtId="165" fontId="4" fillId="2" borderId="29" xfId="0" applyNumberFormat="1" applyFont="1" applyFill="1" applyBorder="1" applyAlignment="1">
      <alignment horizontal="right"/>
    </xf>
    <xf numFmtId="0" fontId="4" fillId="0" borderId="15" xfId="0" applyFont="1" applyFill="1" applyBorder="1" applyAlignment="1">
      <alignment wrapText="1"/>
    </xf>
    <xf numFmtId="0" fontId="3" fillId="0" borderId="15" xfId="0" applyFont="1" applyFill="1" applyBorder="1" applyAlignment="1">
      <alignment wrapText="1"/>
    </xf>
    <xf numFmtId="0" fontId="3" fillId="0" borderId="15" xfId="0" applyFont="1" applyFill="1" applyBorder="1"/>
    <xf numFmtId="0" fontId="4" fillId="0" borderId="15" xfId="0" applyFont="1" applyFill="1" applyBorder="1"/>
    <xf numFmtId="0" fontId="3" fillId="0" borderId="36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 vertical="center"/>
    </xf>
    <xf numFmtId="164" fontId="6" fillId="2" borderId="28" xfId="0" applyNumberFormat="1" applyFont="1" applyFill="1" applyBorder="1" applyAlignment="1">
      <alignment horizontal="right"/>
    </xf>
    <xf numFmtId="164" fontId="6" fillId="2" borderId="26" xfId="0" applyNumberFormat="1" applyFont="1" applyFill="1" applyBorder="1" applyAlignment="1">
      <alignment horizontal="right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0" fillId="0" borderId="0" xfId="0" applyBorder="1"/>
    <xf numFmtId="0" fontId="0" fillId="0" borderId="0" xfId="0" applyFont="1" applyBorder="1"/>
    <xf numFmtId="0" fontId="0" fillId="0" borderId="0" xfId="0" applyFont="1"/>
    <xf numFmtId="164" fontId="3" fillId="0" borderId="0" xfId="0" applyNumberFormat="1" applyFont="1" applyFill="1"/>
    <xf numFmtId="4" fontId="3" fillId="2" borderId="61" xfId="0" applyNumberFormat="1" applyFont="1" applyFill="1" applyBorder="1"/>
    <xf numFmtId="4" fontId="3" fillId="0" borderId="61" xfId="0" applyNumberFormat="1" applyFont="1" applyFill="1" applyBorder="1"/>
    <xf numFmtId="0" fontId="3" fillId="2" borderId="61" xfId="0" applyFont="1" applyFill="1" applyBorder="1"/>
    <xf numFmtId="164" fontId="0" fillId="0" borderId="0" xfId="0" applyNumberFormat="1" applyFont="1"/>
    <xf numFmtId="0" fontId="3" fillId="0" borderId="62" xfId="0" applyFont="1" applyFill="1" applyBorder="1" applyAlignment="1">
      <alignment horizontal="center" vertical="center"/>
    </xf>
    <xf numFmtId="0" fontId="4" fillId="0" borderId="63" xfId="0" applyFont="1" applyFill="1" applyBorder="1" applyAlignment="1">
      <alignment wrapText="1"/>
    </xf>
    <xf numFmtId="4" fontId="4" fillId="2" borderId="64" xfId="0" applyNumberFormat="1" applyFont="1" applyFill="1" applyBorder="1" applyAlignment="1">
      <alignment horizontal="right" wrapText="1"/>
    </xf>
    <xf numFmtId="0" fontId="3" fillId="0" borderId="65" xfId="0" applyFont="1" applyFill="1" applyBorder="1" applyAlignment="1">
      <alignment horizontal="center" vertical="center"/>
    </xf>
    <xf numFmtId="4" fontId="5" fillId="2" borderId="26" xfId="0" applyNumberFormat="1" applyFont="1" applyFill="1" applyBorder="1" applyAlignment="1">
      <alignment horizontal="right"/>
    </xf>
    <xf numFmtId="3" fontId="5" fillId="2" borderId="26" xfId="0" applyNumberFormat="1" applyFont="1" applyFill="1" applyBorder="1" applyAlignment="1">
      <alignment horizontal="right"/>
    </xf>
    <xf numFmtId="3" fontId="3" fillId="2" borderId="26" xfId="0" applyNumberFormat="1" applyFont="1" applyFill="1" applyBorder="1" applyAlignment="1">
      <alignment horizontal="right"/>
    </xf>
    <xf numFmtId="0" fontId="4" fillId="2" borderId="66" xfId="0" applyFont="1" applyFill="1" applyBorder="1" applyAlignment="1">
      <alignment wrapText="1"/>
    </xf>
    <xf numFmtId="166" fontId="4" fillId="2" borderId="0" xfId="0" applyNumberFormat="1" applyFont="1" applyFill="1"/>
    <xf numFmtId="0" fontId="5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vertical="center" wrapText="1"/>
    </xf>
    <xf numFmtId="0" fontId="3" fillId="0" borderId="17" xfId="0" applyFont="1" applyFill="1" applyBorder="1" applyAlignment="1">
      <alignment vertical="center" wrapText="1"/>
    </xf>
    <xf numFmtId="0" fontId="3" fillId="0" borderId="20" xfId="0" applyFont="1" applyFill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0" fontId="3" fillId="0" borderId="41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0" fontId="3" fillId="0" borderId="41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 wrapText="1"/>
    </xf>
    <xf numFmtId="0" fontId="5" fillId="2" borderId="25" xfId="0" applyFont="1" applyFill="1" applyBorder="1" applyAlignment="1">
      <alignment horizontal="center" vertical="center" wrapText="1"/>
    </xf>
    <xf numFmtId="0" fontId="5" fillId="2" borderId="27" xfId="0" applyFont="1" applyFill="1" applyBorder="1" applyAlignment="1">
      <alignment horizontal="center" vertical="center" wrapText="1"/>
    </xf>
    <xf numFmtId="0" fontId="3" fillId="0" borderId="67" xfId="0" applyFont="1" applyFill="1" applyBorder="1" applyAlignment="1">
      <alignment vertical="center" wrapText="1"/>
    </xf>
    <xf numFmtId="0" fontId="3" fillId="0" borderId="32" xfId="0" applyFont="1" applyFill="1" applyBorder="1" applyAlignment="1">
      <alignment vertical="center" wrapText="1"/>
    </xf>
    <xf numFmtId="0" fontId="3" fillId="0" borderId="68" xfId="0" applyFont="1" applyFill="1" applyBorder="1" applyAlignment="1">
      <alignment vertical="center"/>
    </xf>
    <xf numFmtId="0" fontId="3" fillId="0" borderId="42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</cellXfs>
  <cellStyles count="1601">
    <cellStyle name="_x0013_" xfId="3"/>
    <cellStyle name="_x000a_bidires=100_x000d_" xfId="4"/>
    <cellStyle name="$ тыс" xfId="5"/>
    <cellStyle name="$ тыс. (0)" xfId="6"/>
    <cellStyle name=";;;" xfId="7"/>
    <cellStyle name="???????" xfId="8"/>
    <cellStyle name="????????" xfId="9"/>
    <cellStyle name="???????? [0]" xfId="10"/>
    <cellStyle name="??????????" xfId="11"/>
    <cellStyle name="?????????? [0]" xfId="12"/>
    <cellStyle name="??????????_иж_план 2008" xfId="13"/>
    <cellStyle name="????????_vaqduGfTSN7qyUJNWHRlcWo3H" xfId="14"/>
    <cellStyle name="???????_vaqduGfTSN7qyUJNWHRlcWo3H" xfId="15"/>
    <cellStyle name="_01 09 06 Формы Бюджет 2007" xfId="16"/>
    <cellStyle name="_11.Произв.расходы 2008" xfId="17"/>
    <cellStyle name="_12 Смета ГОКи 2008" xfId="18"/>
    <cellStyle name="_15. Административные расходы" xfId="19"/>
    <cellStyle name="_x0013__15_CF_dir" xfId="20"/>
    <cellStyle name="_17 10 06 Форма 17 1 Бюджет 2007 (кап (2)" xfId="21"/>
    <cellStyle name="_18.Прочие Дх-Рх 2008" xfId="22"/>
    <cellStyle name="_19,20,21" xfId="23"/>
    <cellStyle name="_2 2 и 2 3  ГОКи Выручка 2008" xfId="24"/>
    <cellStyle name="_2.1. МП" xfId="25"/>
    <cellStyle name="_2006 Сравнительный ан баланс" xfId="26"/>
    <cellStyle name="_2007(1)" xfId="27"/>
    <cellStyle name="_3.1.1.PP_NTEN" xfId="28"/>
    <cellStyle name="_3.2.2. МЭФ_14.08.06" xfId="29"/>
    <cellStyle name="_3.6.1. CF Direct" xfId="30"/>
    <cellStyle name="_3_1_1 Производственная программа" xfId="31"/>
    <cellStyle name="_3_2_2 Смета затрат" xfId="32"/>
    <cellStyle name="_3_2_9 ФЗП_испр_v2" xfId="33"/>
    <cellStyle name="_3_5_1Capex19_v2" xfId="34"/>
    <cellStyle name="_3_5_2 CAPEX_20_v2" xfId="35"/>
    <cellStyle name="_5 форма" xfId="36"/>
    <cellStyle name="_7. Затраты по ремонтам" xfId="37"/>
    <cellStyle name="_CAPEX 2006 (18.11.2005)" xfId="38"/>
    <cellStyle name="_CAPEX факт 2005" xfId="39"/>
    <cellStyle name="_CAPEX_осв_МП_исх_формы_ручного_ввода_ver2" xfId="40"/>
    <cellStyle name="_capex_слайды" xfId="41"/>
    <cellStyle name="_capex_слайды ДИТ" xfId="42"/>
    <cellStyle name="_CAPEX_фин_МП_исх_формы_ручного_ввода_ver2" xfId="43"/>
    <cellStyle name="_F (01-06) 2007" xfId="44"/>
    <cellStyle name="_for_BD_Пакет_форм2уровня_баз_final" xfId="45"/>
    <cellStyle name="_Info for 9M 2005" xfId="46"/>
    <cellStyle name="_Lim КВ 2008 24.12.07" xfId="47"/>
    <cellStyle name="_MB2006_sample2006_баз" xfId="48"/>
    <cellStyle name="_MCFO_ART" xfId="49"/>
    <cellStyle name="_Metal" xfId="50"/>
    <cellStyle name="_MIFO_НТМК-Энерго_11.12." xfId="51"/>
    <cellStyle name="_MPROD" xfId="52"/>
    <cellStyle name="_New презентация" xfId="53"/>
    <cellStyle name="_NTMK forecast 2006-1" xfId="54"/>
    <cellStyle name="_NTMK forecast 2006-1_EVA_расчет_бс (2) (1)" xfId="55"/>
    <cellStyle name="_NTMK forecast 2006-1_EVA_расчет_бс (2) (1)_ОПУ_МЭ_оперплан_июнь_с учетом_ГМЗ" xfId="56"/>
    <cellStyle name="_NTMK forecast 2006-1_EVA_расчет_бс (2) (1)_ОПУ_МЭ_факт_апрель" xfId="57"/>
    <cellStyle name="_NTMK forecast 2006-1_Аутсорсинг_прогноз2007_бюджет2008" xfId="58"/>
    <cellStyle name="_NTMK forecast 2006-1_Произв. расходы 2008_05.12.07" xfId="59"/>
    <cellStyle name="_NTMK forecast 2006-1_СAPEX_new (3)" xfId="60"/>
    <cellStyle name="_NTMK forecast 2006-1_СAPEX_new (3)_ОПУ_МЭ_оперплан_июнь_с учетом_ГМЗ" xfId="61"/>
    <cellStyle name="_NTMK forecast 2006-1_СAPEX_new (3)_ОПУ_МЭ_факт_апрель" xfId="62"/>
    <cellStyle name="_NTMK forecast 2006-1_Формат презентации 2кв2007_МП" xfId="63"/>
    <cellStyle name="_NTMK forecast 2006-1_Формы к презентации 2008" xfId="64"/>
    <cellStyle name="_NTMK forecast 2006-1_Формы к презентации 2008_ОПУ_МЭ_оперплан_июнь_с учетом_ГМЗ" xfId="65"/>
    <cellStyle name="_NTMK forecast 2006-1_Формы к презентации 2008_ОПУ_МЭ_факт_апрель" xfId="66"/>
    <cellStyle name="_Plug" xfId="67"/>
    <cellStyle name="_Plug_ARO_2004" xfId="68"/>
    <cellStyle name="_Plug_ARO_figures_2004" xfId="69"/>
    <cellStyle name="_Plug_ARO_figures_2004_15_CF_dir" xfId="70"/>
    <cellStyle name="_Plug_ARO_figures_2004_15_CF_dir_ОПУ_МЭ_оперплан_июнь_с учетом_ГМЗ" xfId="71"/>
    <cellStyle name="_Plug_ARO_figures_2004_15_CF_dir_ОПУ_МЭ_факт_апрель" xfId="72"/>
    <cellStyle name="_Plug_ARO_figures_2004_иж_план 2008" xfId="73"/>
    <cellStyle name="_Plug_ARO_figures_2004_иж_план 2008_к утв" xfId="74"/>
    <cellStyle name="_Plug_ARO_figures_2004_иж_план 2008_к утв_ОПУ_МЭ_оперплан_июнь_с учетом_ГМЗ" xfId="75"/>
    <cellStyle name="_Plug_ARO_figures_2004_иж_план 2008_к утв_ОПУ_МЭ_факт_апрель" xfId="76"/>
    <cellStyle name="_Plug_ARO_figures_2004_иж_план 2008_ОПУ_МЭ_оперплан_июнь_с учетом_ГМЗ" xfId="77"/>
    <cellStyle name="_Plug_ARO_figures_2004_иж_план 2008_ОПУ_МЭ_факт_апрель" xfId="78"/>
    <cellStyle name="_Plug_ARO_figures_2004_иж_проект Бюджета_2007_11.01.07" xfId="79"/>
    <cellStyle name="_Plug_ARO_figures_2004_иж_проект Бюджета_2007_11.01.07_Выручка 2008г." xfId="80"/>
    <cellStyle name="_Plug_ARO_figures_2004_иж_проект Бюджета_2007_11.01.07_Выручка 2008г._ОПУ_МЭ_оперплан_июнь_с учетом_ГМЗ" xfId="81"/>
    <cellStyle name="_Plug_ARO_figures_2004_иж_проект Бюджета_2007_11.01.07_Выручка 2008г._ОПУ_МЭ_факт_апрель" xfId="82"/>
    <cellStyle name="_Plug_ARO_figures_2004_Ижсталь_сарех_6м июнь (отчет 59 в их форме)" xfId="83"/>
    <cellStyle name="_Plug_ARO_figures_2004_Ижсталь_сарех_6м июнь (отчет 59 в их форме)_динамика запасов по срокам" xfId="84"/>
    <cellStyle name="_Plug_ARO_figures_2004_Ижсталь_сарех_6м июнь (отчет 59 в их форме)_динамика запасов по срокам_ОПУ_МЭ_оперплан_июнь_с учетом_ГМЗ" xfId="85"/>
    <cellStyle name="_Plug_ARO_figures_2004_Ижсталь_сарех_6м июнь (отчет 59 в их форме)_динамика запасов по срокам_ОПУ_МЭ_факт_апрель" xfId="86"/>
    <cellStyle name="_Plug_ARO_figures_2004_Ижсталь_сарех_6м июнь (отчет 59 в их форме)_ОПУ_МЭ_оперплан_июнь_с учетом_ГМЗ" xfId="87"/>
    <cellStyle name="_Plug_ARO_figures_2004_Ижсталь_сарех_6м июнь (отчет 59 в их форме)_ОПУ_МЭ_факт_апрель" xfId="88"/>
    <cellStyle name="_Plug_ARO_figures_2004_Книга1" xfId="89"/>
    <cellStyle name="_Plug_ARO_figures_2004_Книга1_ОПУ_МЭ_оперплан_июнь_с учетом_ГМЗ" xfId="90"/>
    <cellStyle name="_Plug_ARO_figures_2004_Книга1_ОПУ_МЭ_факт_апрель" xfId="91"/>
    <cellStyle name="_Plug_ARO_figures_2004_ПЛАН по ТРУДУ 2007г.(помесячно)" xfId="92"/>
    <cellStyle name="_Plug_ARO_figures_2004_ПЛАН по ТРУДУ 2007г.(помесячно)_Выручка 2008г." xfId="93"/>
    <cellStyle name="_Plug_ARO_figures_2004_ПЛАН по ТРУДУ 2007г.(помесячно)_Выручка 2008г._ОПУ_МЭ_оперплан_июнь_с учетом_ГМЗ" xfId="94"/>
    <cellStyle name="_Plug_ARO_figures_2004_ПЛАН по ТРУДУ 2007г.(помесячно)_Выручка 2008г._ОПУ_МЭ_факт_апрель" xfId="95"/>
    <cellStyle name="_Plug_ARO_figures_2004_ПЛАН по ТРУДУ 2007г.(помесячно)_иж_план 2008" xfId="96"/>
    <cellStyle name="_Plug_ARO_figures_2004_ПЛАН по ТРУДУ 2007г.(помесячно)_иж_план 2008_ОПУ_МЭ_оперплан_июнь_с учетом_ГМЗ" xfId="97"/>
    <cellStyle name="_Plug_ARO_figures_2004_ПЛАН по ТРУДУ 2007г.(помесячно)_иж_план 2008_ОПУ_МЭ_факт_апрель" xfId="98"/>
    <cellStyle name="_Plug_ARO_figures_2004_ПЛАН по ТРУДУ 2007г.(помесячно)_Книга1" xfId="99"/>
    <cellStyle name="_Plug_ARO_figures_2004_ПЛАН по ТРУДУ 2007г.(помесячно)_Книга1_ОПУ_МЭ_оперплан_июнь_с учетом_ГМЗ" xfId="100"/>
    <cellStyle name="_Plug_ARO_figures_2004_ПЛАН по ТРУДУ 2007г.(помесячно)_Книга1_ОПУ_МЭ_факт_апрель" xfId="101"/>
    <cellStyle name="_Plug_ARO_figures_2004_ПЛАН по ТРУДУ 2007г.(помесячно)_ОПУ_МЭ_оперплан_июнь_с учетом_ГМЗ" xfId="102"/>
    <cellStyle name="_Plug_ARO_figures_2004_ПЛАН по ТРУДУ 2007г.(помесячно)_ОПУ_МЭ_факт_апрель" xfId="103"/>
    <cellStyle name="_Plug_ARO_figures_2004_ПЛАН по ТРУДУ 2007г.(помесячно)_ППСТиП 2008 бюджет  (10.12.2007 с новыми ценами)" xfId="104"/>
    <cellStyle name="_Plug_ARO_figures_2004_ПЛАН по ТРУДУ 2007г.(помесячно)_ППСТиП 2008 бюджет  (10.12.2007 с новыми ценами)_ОПУ_МЭ_оперплан_июнь_с учетом_ГМЗ" xfId="105"/>
    <cellStyle name="_Plug_ARO_figures_2004_ПЛАН по ТРУДУ 2007г.(помесячно)_ППСТиП 2008 бюджет  (10.12.2007 с новыми ценами)_ОПУ_МЭ_факт_апрель" xfId="106"/>
    <cellStyle name="_Plug_ARO_figures_2004_ПЛАН по ТРУДУ 2007г.(помесячно)_ППСТиП 2008 бюджет  (14.11.07)" xfId="107"/>
    <cellStyle name="_Plug_ARO_figures_2004_ПЛАН по ТРУДУ 2007г.(помесячно)_ППСТиП 2008 бюджет  (14.11.07)_ОПУ_МЭ_оперплан_июнь_с учетом_ГМЗ" xfId="108"/>
    <cellStyle name="_Plug_ARO_figures_2004_ПЛАН по ТРУДУ 2007г.(помесячно)_ППСТиП 2008 бюджет  (14.11.07)_ОПУ_МЭ_факт_апрель" xfId="109"/>
    <cellStyle name="_Plug_ARO_figures_2004_ПЛАН по ТРУДУ 2007г.(помесячно)_ППСТиП 2008 бюджет после Москвы (31.10.07)" xfId="110"/>
    <cellStyle name="_Plug_ARO_figures_2004_ПЛАН по ТРУДУ 2007г.(помесячно)_ППСТиП 2008 бюджет после Москвы (31.10.07)_ОПУ_МЭ_оперплан_июнь_с учетом_ГМЗ" xfId="111"/>
    <cellStyle name="_Plug_ARO_figures_2004_ПЛАН по ТРУДУ 2007г.(помесячно)_ППСТиП 2008 бюджет после Москвы (31.10.07)_ОПУ_МЭ_факт_апрель" xfId="112"/>
    <cellStyle name="_Plug_ARO_figures_2004_ППСТиП на 2007г вариант 26.12.06г. (2006 ожидаем 10 мес факт+ ноябрь и декабрь план)" xfId="113"/>
    <cellStyle name="_Plug_ARO_figures_2004_ППСТиП на 2007г вариант 26.12.06г. (2006 ожидаем 10 мес факт+ ноябрь и декабрь план)_ОПУ_МЭ_оперплан_июнь_с учетом_ГМЗ" xfId="114"/>
    <cellStyle name="_Plug_ARO_figures_2004_ППСТиП на 2007г вариант 26.12.06г. (2006 ожидаем 10 мес факт+ ноябрь и декабрь план)_ОПУ_МЭ_факт_апрель" xfId="115"/>
    <cellStyle name="_Plug_ARO_figures_2004_ППСТиП на 2007г полный файл 10.01.07г.(2006 ожидаем 11 мес факт+ декабрь оперативный план)" xfId="116"/>
    <cellStyle name="_Plug_ARO_figures_2004_ППСТиП на 2007г полный файл 10.01.07г.(2006 ожидаем 11 мес факт+ декабрь оперативный план)_ОПУ_МЭ_оперплан_июнь_с учетом_ГМЗ" xfId="117"/>
    <cellStyle name="_Plug_ARO_figures_2004_ППСТиП на 2007г полный файл 10.01.07г.(2006 ожидаем 11 мес факт+ декабрь оперативный план)_ОПУ_МЭ_факт_апрель" xfId="118"/>
    <cellStyle name="_Plug_ARO_figures_2004_Расчет показаетлей по труду 2007г." xfId="119"/>
    <cellStyle name="_Plug_ARO_figures_2004_Расчет показаетлей по труду 2007г._Внереализационные расходы на 19.03.07" xfId="120"/>
    <cellStyle name="_Plug_ARO_figures_2004_Расчет показаетлей по труду 2007г._Внереализационные расходы на 19.03.07_ОПУ_МЭ_оперплан_июнь_с учетом_ГМЗ" xfId="121"/>
    <cellStyle name="_Plug_ARO_figures_2004_Расчет показаетлей по труду 2007г._Внереализационные расходы на 19.03.07_ОПУ_МЭ_факт_апрель" xfId="122"/>
    <cellStyle name="_Plug_ARO_figures_2004_Расчет показаетлей по труду 2007г._ВСХ" xfId="123"/>
    <cellStyle name="_Plug_ARO_figures_2004_Расчет показаетлей по труду 2007г._ВСХ_ОПУ_МЭ_оперплан_июнь_с учетом_ГМЗ" xfId="124"/>
    <cellStyle name="_Plug_ARO_figures_2004_Расчет показаетлей по труду 2007г._ВСХ_ОПУ_МЭ_факт_апрель" xfId="125"/>
    <cellStyle name="_Plug_ARO_figures_2004_Расчет показаетлей по труду 2007г._Выручка 2008г." xfId="126"/>
    <cellStyle name="_Plug_ARO_figures_2004_Расчет показаетлей по труду 2007г._Выручка 2008г._ОПУ_МЭ_оперплан_июнь_с учетом_ГМЗ" xfId="127"/>
    <cellStyle name="_Plug_ARO_figures_2004_Расчет показаетлей по труду 2007г._Выручка 2008г._ОПУ_МЭ_факт_апрель" xfId="128"/>
    <cellStyle name="_Plug_ARO_figures_2004_Расчет показаетлей по труду 2007г._иж_план 2008" xfId="129"/>
    <cellStyle name="_Plug_ARO_figures_2004_Расчет показаетлей по труду 2007г._иж_план 2008_ОПУ_МЭ_оперплан_июнь_с учетом_ГМЗ" xfId="130"/>
    <cellStyle name="_Plug_ARO_figures_2004_Расчет показаетлей по труду 2007г._иж_план 2008_ОПУ_МЭ_факт_апрель" xfId="131"/>
    <cellStyle name="_Plug_ARO_figures_2004_Расчет показаетлей по труду 2007г._иж_проект Бюджета_2007_11.01.07" xfId="132"/>
    <cellStyle name="_Plug_ARO_figures_2004_Расчет показаетлей по труду 2007г._иж_проект Бюджета_2007_11.01.07_Выручка 2008г." xfId="133"/>
    <cellStyle name="_Plug_ARO_figures_2004_Расчет показаетлей по труду 2007г._иж_проект Бюджета_2007_11.01.07_Выручка 2008г._ОПУ_МЭ_оперплан_июнь_с учетом_ГМЗ" xfId="134"/>
    <cellStyle name="_Plug_ARO_figures_2004_Расчет показаетлей по труду 2007г._иж_проект Бюджета_2007_11.01.07_Выручка 2008г._ОПУ_МЭ_факт_апрель" xfId="135"/>
    <cellStyle name="_Plug_ARO_figures_2004_Расчет показаетлей по труду 2007г._Книга1" xfId="136"/>
    <cellStyle name="_Plug_ARO_figures_2004_Расчет показаетлей по труду 2007г._Книга1_ОПУ_МЭ_оперплан_июнь_с учетом_ГМЗ" xfId="137"/>
    <cellStyle name="_Plug_ARO_figures_2004_Расчет показаетлей по труду 2007г._Книга1_ОПУ_МЭ_факт_апрель" xfId="138"/>
    <cellStyle name="_Plug_ARO_figures_2004_Расчет показаетлей по труду 2007г._ОПУ_МЭ_оперплан_июнь_с учетом_ГМЗ" xfId="139"/>
    <cellStyle name="_Plug_ARO_figures_2004_Расчет показаетлей по труду 2007г._ОПУ_МЭ_факт_апрель" xfId="140"/>
    <cellStyle name="_Plug_ARO_figures_2004_Расчет показаетлей по труду 2007г._План загрузки на февраль 2007 г от 11.01.07 актуализированный" xfId="141"/>
    <cellStyle name="_Plug_ARO_figures_2004_Расчет показаетлей по труду 2007г._План загрузки на февраль 2007 г от 11.01.07 актуализированный_ОПУ_МЭ_оперплан_июнь_с учетом_ГМЗ" xfId="142"/>
    <cellStyle name="_Plug_ARO_figures_2004_Расчет показаетлей по труду 2007г._План загрузки на февраль 2007 г от 11.01.07 актуализированный_ОПУ_МЭ_факт_апрель" xfId="143"/>
    <cellStyle name="_Plug_ARO_figures_2004_Расчет показаетлей по труду 2007г._ППСТиП 2008 бюджет  (10.12.2007 с новыми ценами)" xfId="144"/>
    <cellStyle name="_Plug_ARO_figures_2004_Расчет показаетлей по труду 2007г._ППСТиП 2008 бюджет  (10.12.2007 с новыми ценами)_ОПУ_МЭ_оперплан_июнь_с учетом_ГМЗ" xfId="145"/>
    <cellStyle name="_Plug_ARO_figures_2004_Расчет показаетлей по труду 2007г._ППСТиП 2008 бюджет  (10.12.2007 с новыми ценами)_ОПУ_МЭ_факт_апрель" xfId="146"/>
    <cellStyle name="_Plug_ARO_figures_2004_Расчет показаетлей по труду 2007г._ППСТиП 2008 бюджет  (14.11.07)" xfId="147"/>
    <cellStyle name="_Plug_ARO_figures_2004_Расчет показаетлей по труду 2007г._ППСТиП 2008 бюджет  (14.11.07)_ОПУ_МЭ_оперплан_июнь_с учетом_ГМЗ" xfId="148"/>
    <cellStyle name="_Plug_ARO_figures_2004_Расчет показаетлей по труду 2007г._ППСТиП 2008 бюджет  (14.11.07)_ОПУ_МЭ_факт_апрель" xfId="149"/>
    <cellStyle name="_Plug_ARO_figures_2004_Расчет показаетлей по труду 2007г._ППСТиП 2008 бюджет после Москвы (31.10.07)" xfId="150"/>
    <cellStyle name="_Plug_ARO_figures_2004_Расчет показаетлей по труду 2007г._ППСТиП 2008 бюджет после Москвы (31.10.07)_ОПУ_МЭ_оперплан_июнь_с учетом_ГМЗ" xfId="151"/>
    <cellStyle name="_Plug_ARO_figures_2004_Расчет показаетлей по труду 2007г._ППСТиП 2008 бюджет после Москвы (31.10.07)_ОПУ_МЭ_факт_апрель" xfId="152"/>
    <cellStyle name="_Plug_ARO_figures_2004_Расчет показаетлей по труду 2007г._ППСТиП на 2007г полный файл 10.01.07г.(2006 ожидаем 11 мес факт+ декабрь оперативный план)" xfId="153"/>
    <cellStyle name="_Plug_ARO_figures_2004_Расчет показаетлей по труду 2007г._ППСТиП на 2007г полный файл 10.01.07г.(2006 ожидаем 11 мес факт+ декабрь оперативный план)_ОПУ_МЭ_оперплан_июнь_с учетом_ГМЗ" xfId="154"/>
    <cellStyle name="_Plug_ARO_figures_2004_Расчет показаетлей по труду 2007г._ППСТиП на 2007г полный файл 10.01.07г.(2006 ожидаем 11 мес факт+ декабрь оперативный план)_ОПУ_МЭ_факт_апрель" xfId="155"/>
    <cellStyle name="_Plug_ARO_figures_2004_Расчет показаетлей по труду 2007г._факторный анализ январь" xfId="156"/>
    <cellStyle name="_Plug_ARO_figures_2004_Расчет показаетлей по труду 2007г._факторный анализ январь_ОПУ_МЭ_оперплан_июнь_с учетом_ГМЗ" xfId="157"/>
    <cellStyle name="_Plug_ARO_figures_2004_Расчет показаетлей по труду 2007г._факторный анализ январь_ОПУ_МЭ_факт_апрель" xfId="158"/>
    <cellStyle name="_Plug_ARO_figures_2004_Расчет показаетлей по труду 2007г._февраль структура затрат   на 13.03.07" xfId="159"/>
    <cellStyle name="_Plug_ARO_figures_2004_Расчет показаетлей по труду 2007г._февраль структура затрат   на 13.03.07_ОПУ_МЭ_оперплан_июнь_с учетом_ГМЗ" xfId="160"/>
    <cellStyle name="_Plug_ARO_figures_2004_Расчет показаетлей по труду 2007г._февраль структура затрат   на 13.03.07_ОПУ_МЭ_факт_апрель" xfId="161"/>
    <cellStyle name="_Plug_ARO_figures_2004_Свод оборачиваемость Запасов _формат " xfId="162"/>
    <cellStyle name="_Plug_ARO_figures_2004_Свод оборачиваемость Запасов _формат _ОПУ_МЭ_оперплан_июнь_с учетом_ГМЗ" xfId="163"/>
    <cellStyle name="_Plug_ARO_figures_2004_Свод оборачиваемость Запасов _формат _ОПУ_МЭ_факт_апрель" xfId="164"/>
    <cellStyle name="_Plug_ARO_figures_2004_Свод оборачиваемость Запасов Q3 2007_от 27-09-07 " xfId="165"/>
    <cellStyle name="_Plug_ARO_figures_2004_Свод оборачиваемость Запасов Q3 2007_от 27-09-07 _ОПУ_МЭ_оперплан_июнь_с учетом_ГМЗ" xfId="166"/>
    <cellStyle name="_Plug_ARO_figures_2004_Свод оборачиваемость Запасов Q3 2007_от 27-09-07 _ОПУ_МЭ_факт_апрель" xfId="167"/>
    <cellStyle name="_Plug_ARO_figures_2004_таблицы отд 5 (Приказ №50-УК от 31.07.07)" xfId="168"/>
    <cellStyle name="_Plug_ARO_figures_2004_таблицы отд 5 (Приказ №50-УК от 31.07.07)_динамика запасов по срокам" xfId="169"/>
    <cellStyle name="_Plug_ARO_figures_2004_таблицы отд 5 (Приказ №50-УК от 31.07.07)_динамика запасов по срокам_ОПУ_МЭ_оперплан_июнь_с учетом_ГМЗ" xfId="170"/>
    <cellStyle name="_Plug_ARO_figures_2004_таблицы отд 5 (Приказ №50-УК от 31.07.07)_динамика запасов по срокам_ОПУ_МЭ_факт_апрель" xfId="171"/>
    <cellStyle name="_Plug_ARO_figures_2004_таблицы отд 5 (Приказ №50-УК от 31.07.07)_ОПУ_МЭ_оперплан_июнь_с учетом_ГМЗ" xfId="172"/>
    <cellStyle name="_Plug_ARO_figures_2004_таблицы отд 5 (Приказ №50-УК от 31.07.07)_ОПУ_МЭ_факт_апрель" xfId="173"/>
    <cellStyle name="_Plug_ARO_figures_2004_факторный анализ выручки" xfId="174"/>
    <cellStyle name="_Plug_ARO_figures_2004_факторный анализ выручки_Выручка 2008г." xfId="175"/>
    <cellStyle name="_Plug_ARO_figures_2004_факторный анализ выручки_Выручка 2008г._ОПУ_МЭ_оперплан_июнь_с учетом_ГМЗ" xfId="176"/>
    <cellStyle name="_Plug_ARO_figures_2004_факторный анализ выручки_Выручка 2008г._ОПУ_МЭ_факт_апрель" xfId="177"/>
    <cellStyle name="_Plug_ARO_figures_2004_факторный анализ выручки_иж_план 2008" xfId="178"/>
    <cellStyle name="_Plug_ARO_figures_2004_факторный анализ выручки_иж_план 2008_ОПУ_МЭ_оперплан_июнь_с учетом_ГМЗ" xfId="179"/>
    <cellStyle name="_Plug_ARO_figures_2004_факторный анализ выручки_иж_план 2008_ОПУ_МЭ_факт_апрель" xfId="180"/>
    <cellStyle name="_Plug_ARO_figures_2004_факторный анализ выручки_Книга1" xfId="181"/>
    <cellStyle name="_Plug_ARO_figures_2004_факторный анализ выручки_Книга1_ОПУ_МЭ_оперплан_июнь_с учетом_ГМЗ" xfId="182"/>
    <cellStyle name="_Plug_ARO_figures_2004_факторный анализ выручки_Книга1_ОПУ_МЭ_факт_апрель" xfId="183"/>
    <cellStyle name="_Plug_ARO_figures_2004_факторный анализ выручки_ОПУ_МЭ_оперплан_июнь_с учетом_ГМЗ" xfId="184"/>
    <cellStyle name="_Plug_ARO_figures_2004_факторный анализ выручки_ОПУ_МЭ_факт_апрель" xfId="185"/>
    <cellStyle name="_Plug_ARO_figures_2004_факторный анализ выручки_ППСТиП 2008 бюджет  (10.12.2007 с новыми ценами)" xfId="186"/>
    <cellStyle name="_Plug_ARO_figures_2004_факторный анализ выручки_ППСТиП 2008 бюджет  (10.12.2007 с новыми ценами)_ОПУ_МЭ_оперплан_июнь_с учетом_ГМЗ" xfId="187"/>
    <cellStyle name="_Plug_ARO_figures_2004_факторный анализ выручки_ППСТиП 2008 бюджет  (10.12.2007 с новыми ценами)_ОПУ_МЭ_факт_апрель" xfId="188"/>
    <cellStyle name="_Plug_ARO_figures_2004_факторный анализ выручки_ППСТиП 2008 бюджет  (14.11.07)" xfId="189"/>
    <cellStyle name="_Plug_ARO_figures_2004_факторный анализ выручки_ППСТиП 2008 бюджет  (14.11.07)_ОПУ_МЭ_оперплан_июнь_с учетом_ГМЗ" xfId="190"/>
    <cellStyle name="_Plug_ARO_figures_2004_факторный анализ выручки_ППСТиП 2008 бюджет  (14.11.07)_ОПУ_МЭ_факт_апрель" xfId="191"/>
    <cellStyle name="_Plug_ARO_figures_2004_факторный анализ выручки_ППСТиП 2008 бюджет после Москвы (31.10.07)" xfId="192"/>
    <cellStyle name="_Plug_ARO_figures_2004_факторный анализ выручки_ППСТиП 2008 бюджет после Москвы (31.10.07)_ОПУ_МЭ_оперплан_июнь_с учетом_ГМЗ" xfId="193"/>
    <cellStyle name="_Plug_ARO_figures_2004_факторный анализ выручки_ППСТиП 2008 бюджет после Москвы (31.10.07)_ОПУ_МЭ_факт_апрель" xfId="194"/>
    <cellStyle name="_Plug_Depletion calc 6m 2004" xfId="195"/>
    <cellStyle name="_Plug_Depletion calc 6m 2004_иж_план 2008" xfId="196"/>
    <cellStyle name="_Plug_Depletion calc 6m 2004_иж_план 2008_к утв" xfId="197"/>
    <cellStyle name="_Plug_Depletion calc 6m 2004_иж_план 2008_к утв_ОПУ_МЭ_оперплан_июнь_с учетом_ГМЗ" xfId="198"/>
    <cellStyle name="_Plug_Depletion calc 6m 2004_иж_план 2008_к утв_ОПУ_МЭ_факт_апрель" xfId="199"/>
    <cellStyle name="_Plug_Depletion calc 6m 2004_иж_план 2008_ОПУ_МЭ_оперплан_июнь_с учетом_ГМЗ" xfId="200"/>
    <cellStyle name="_Plug_Depletion calc 6m 2004_иж_план 2008_ОПУ_МЭ_факт_апрель" xfId="201"/>
    <cellStyle name="_Plug_Depletion calc 6m 2004_иж_проект Бюджета_2007_11.01.07" xfId="202"/>
    <cellStyle name="_Plug_Depletion calc 6m 2004_иж_проект Бюджета_2007_11.01.07_Выручка 2008г." xfId="203"/>
    <cellStyle name="_Plug_Depletion calc 6m 2004_иж_проект Бюджета_2007_11.01.07_Выручка 2008г._ОПУ_МЭ_оперплан_июнь_с учетом_ГМЗ" xfId="204"/>
    <cellStyle name="_Plug_Depletion calc 6m 2004_иж_проект Бюджета_2007_11.01.07_Выручка 2008г._ОПУ_МЭ_факт_апрель" xfId="205"/>
    <cellStyle name="_Plug_Depletion calc 6m 2004_ППСТиП на 2007г вариант 26.12.06г. (2006 ожидаем 10 мес факт+ ноябрь и декабрь план)" xfId="206"/>
    <cellStyle name="_Plug_Depletion calc 6m 2004_ППСТиП на 2007г вариант 26.12.06г. (2006 ожидаем 10 мес факт+ ноябрь и декабрь план)_ОПУ_МЭ_оперплан_июнь_с учетом_ГМЗ" xfId="207"/>
    <cellStyle name="_Plug_Depletion calc 6m 2004_ППСТиП на 2007г вариант 26.12.06г. (2006 ожидаем 10 мес факт+ ноябрь и декабрь план)_ОПУ_МЭ_факт_апрель" xfId="208"/>
    <cellStyle name="_Plug_Depletion calc 6m 2004_ППСТиП на 2007г полный файл 10.01.07г.(2006 ожидаем 11 мес факт+ декабрь оперативный план)" xfId="209"/>
    <cellStyle name="_Plug_Depletion calc 6m 2004_ППСТиП на 2007г полный файл 10.01.07г.(2006 ожидаем 11 мес факт+ декабрь оперативный план)_ОПУ_МЭ_оперплан_июнь_с учетом_ГМЗ" xfId="210"/>
    <cellStyle name="_Plug_Depletion calc 6m 2004_ППСТиП на 2007г полный файл 10.01.07г.(2006 ожидаем 11 мес факт+ декабрь оперативный план)_ОПУ_МЭ_факт_апрель" xfId="211"/>
    <cellStyle name="_Plug_Depletion calc 6m 2004_Свод оборачиваемость Запасов _формат " xfId="212"/>
    <cellStyle name="_Plug_Depletion calc 6m 2004_Свод оборачиваемость Запасов _формат _ОПУ_МЭ_оперплан_июнь_с учетом_ГМЗ" xfId="213"/>
    <cellStyle name="_Plug_Depletion calc 6m 2004_Свод оборачиваемость Запасов _формат _ОПУ_МЭ_факт_апрель" xfId="214"/>
    <cellStyle name="_Plug_Depletion calc 6m 2004_Свод оборачиваемость Запасов Q3 2007_от 27-09-07 " xfId="215"/>
    <cellStyle name="_Plug_Depletion calc 6m 2004_Свод оборачиваемость Запасов Q3 2007_от 27-09-07 _ОПУ_МЭ_оперплан_июнь_с учетом_ГМЗ" xfId="216"/>
    <cellStyle name="_Plug_Depletion calc 6m 2004_Свод оборачиваемость Запасов Q3 2007_от 27-09-07 _ОПУ_МЭ_факт_апрель" xfId="217"/>
    <cellStyle name="_Plug_Depletion calc 6m 2004_факторный анализ выручки" xfId="218"/>
    <cellStyle name="_Plug_Depletion calc 6m 2004_факторный анализ выручки_Выручка 2008г." xfId="219"/>
    <cellStyle name="_Plug_Depletion calc 6m 2004_факторный анализ выручки_Выручка 2008г._ОПУ_МЭ_оперплан_июнь_с учетом_ГМЗ" xfId="220"/>
    <cellStyle name="_Plug_Depletion calc 6m 2004_факторный анализ выручки_Выручка 2008г._ОПУ_МЭ_факт_апрель" xfId="221"/>
    <cellStyle name="_Plug_Depletion calc 6m 2004_факторный анализ выручки_иж_план 2008" xfId="222"/>
    <cellStyle name="_Plug_Depletion calc 6m 2004_факторный анализ выручки_иж_план 2008_ОПУ_МЭ_оперплан_июнь_с учетом_ГМЗ" xfId="223"/>
    <cellStyle name="_Plug_Depletion calc 6m 2004_факторный анализ выручки_иж_план 2008_ОПУ_МЭ_факт_апрель" xfId="224"/>
    <cellStyle name="_Plug_Depletion calc 6m 2004_факторный анализ выручки_Книга1" xfId="225"/>
    <cellStyle name="_Plug_Depletion calc 6m 2004_факторный анализ выручки_Книга1_ОПУ_МЭ_оперплан_июнь_с учетом_ГМЗ" xfId="226"/>
    <cellStyle name="_Plug_Depletion calc 6m 2004_факторный анализ выручки_Книга1_ОПУ_МЭ_факт_апрель" xfId="227"/>
    <cellStyle name="_Plug_Depletion calc 6m 2004_факторный анализ выручки_ОПУ_МЭ_оперплан_июнь_с учетом_ГМЗ" xfId="228"/>
    <cellStyle name="_Plug_Depletion calc 6m 2004_факторный анализ выручки_ОПУ_МЭ_факт_апрель" xfId="229"/>
    <cellStyle name="_Plug_Depletion calc 6m 2004_факторный анализ выручки_ППСТиП 2008 бюджет  (10.12.2007 с новыми ценами)" xfId="230"/>
    <cellStyle name="_Plug_Depletion calc 6m 2004_факторный анализ выручки_ППСТиП 2008 бюджет  (10.12.2007 с новыми ценами)_ОПУ_МЭ_оперплан_июнь_с учетом_ГМЗ" xfId="231"/>
    <cellStyle name="_Plug_Depletion calc 6m 2004_факторный анализ выручки_ППСТиП 2008 бюджет  (10.12.2007 с новыми ценами)_ОПУ_МЭ_факт_апрель" xfId="232"/>
    <cellStyle name="_Plug_Depletion calc 6m 2004_факторный анализ выручки_ППСТиП 2008 бюджет  (14.11.07)" xfId="233"/>
    <cellStyle name="_Plug_Depletion calc 6m 2004_факторный анализ выручки_ППСТиП 2008 бюджет  (14.11.07)_ОПУ_МЭ_оперплан_июнь_с учетом_ГМЗ" xfId="234"/>
    <cellStyle name="_Plug_Depletion calc 6m 2004_факторный анализ выручки_ППСТиП 2008 бюджет  (14.11.07)_ОПУ_МЭ_факт_апрель" xfId="235"/>
    <cellStyle name="_Plug_Depletion calc 6m 2004_факторный анализ выручки_ППСТиП 2008 бюджет после Москвы (31.10.07)" xfId="236"/>
    <cellStyle name="_Plug_Depletion calc 6m 2004_факторный анализ выручки_ППСТиП 2008 бюджет после Москвы (31.10.07)_ОПУ_МЭ_оперплан_июнь_с учетом_ГМЗ" xfId="237"/>
    <cellStyle name="_Plug_Depletion calc 6m 2004_факторный анализ выручки_ППСТиП 2008 бюджет после Москвы (31.10.07)_ОПУ_МЭ_факт_апрель" xfId="238"/>
    <cellStyle name="_Plug_K72 ARO major_schedule_KMS_final" xfId="239"/>
    <cellStyle name="_Plug_K72-78 ARO major_schedule_KMS_finalv.8" xfId="240"/>
    <cellStyle name="_Plug_PBC 6m 2004 Lenina mine all" xfId="241"/>
    <cellStyle name="_Plug_PBC 6m 2004 Lenina mine all_иж_план 2008" xfId="242"/>
    <cellStyle name="_Plug_PBC 6m 2004 Lenina mine all_иж_план 2008_к утв" xfId="243"/>
    <cellStyle name="_Plug_PBC 6m 2004 Lenina mine all_иж_план 2008_к утв_ОПУ_МЭ_оперплан_июнь_с учетом_ГМЗ" xfId="244"/>
    <cellStyle name="_Plug_PBC 6m 2004 Lenina mine all_иж_план 2008_к утв_ОПУ_МЭ_факт_апрель" xfId="245"/>
    <cellStyle name="_Plug_PBC 6m 2004 Lenina mine all_иж_план 2008_ОПУ_МЭ_оперплан_июнь_с учетом_ГМЗ" xfId="246"/>
    <cellStyle name="_Plug_PBC 6m 2004 Lenina mine all_иж_план 2008_ОПУ_МЭ_факт_апрель" xfId="247"/>
    <cellStyle name="_Plug_PBC 6m 2004 Lenina mine all_иж_проект Бюджета_2007_11.01.07" xfId="248"/>
    <cellStyle name="_Plug_PBC 6m 2004 Lenina mine all_иж_проект Бюджета_2007_11.01.07_Выручка 2008г." xfId="249"/>
    <cellStyle name="_Plug_PBC 6m 2004 Lenina mine all_иж_проект Бюджета_2007_11.01.07_Выручка 2008г._ОПУ_МЭ_оперплан_июнь_с учетом_ГМЗ" xfId="250"/>
    <cellStyle name="_Plug_PBC 6m 2004 Lenina mine all_иж_проект Бюджета_2007_11.01.07_Выручка 2008г._ОПУ_МЭ_факт_апрель" xfId="251"/>
    <cellStyle name="_Plug_PBC 6m 2004 Lenina mine all_ППСТиП на 2007г вариант 26.12.06г. (2006 ожидаем 10 мес факт+ ноябрь и декабрь план)" xfId="252"/>
    <cellStyle name="_Plug_PBC 6m 2004 Lenina mine all_ППСТиП на 2007г вариант 26.12.06г. (2006 ожидаем 10 мес факт+ ноябрь и декабрь план)_ОПУ_МЭ_оперплан_июнь_с учетом_ГМЗ" xfId="253"/>
    <cellStyle name="_Plug_PBC 6m 2004 Lenina mine all_ППСТиП на 2007г вариант 26.12.06г. (2006 ожидаем 10 мес факт+ ноябрь и декабрь план)_ОПУ_МЭ_факт_апрель" xfId="254"/>
    <cellStyle name="_Plug_PBC 6m 2004 Lenina mine all_ППСТиП на 2007г полный файл 10.01.07г.(2006 ожидаем 11 мес факт+ декабрь оперативный план)" xfId="255"/>
    <cellStyle name="_Plug_PBC 6m 2004 Lenina mine all_ППСТиП на 2007г полный файл 10.01.07г.(2006 ожидаем 11 мес факт+ декабрь оперативный план)_ОПУ_МЭ_оперплан_июнь_с учетом_ГМЗ" xfId="256"/>
    <cellStyle name="_Plug_PBC 6m 2004 Lenina mine all_ППСТиП на 2007г полный файл 10.01.07г.(2006 ожидаем 11 мес факт+ декабрь оперативный план)_ОПУ_МЭ_факт_апрель" xfId="257"/>
    <cellStyle name="_Plug_PBC 6m 2004 Lenina mine all_Свод оборачиваемость Запасов _формат " xfId="258"/>
    <cellStyle name="_Plug_PBC 6m 2004 Lenina mine all_Свод оборачиваемость Запасов _формат _ОПУ_МЭ_оперплан_июнь_с учетом_ГМЗ" xfId="259"/>
    <cellStyle name="_Plug_PBC 6m 2004 Lenina mine all_Свод оборачиваемость Запасов _формат _ОПУ_МЭ_факт_апрель" xfId="260"/>
    <cellStyle name="_Plug_PBC 6m 2004 Lenina mine all_Свод оборачиваемость Запасов Q3 2007_от 27-09-07 " xfId="261"/>
    <cellStyle name="_Plug_PBC 6m 2004 Lenina mine all_Свод оборачиваемость Запасов Q3 2007_от 27-09-07 _ОПУ_МЭ_оперплан_июнь_с учетом_ГМЗ" xfId="262"/>
    <cellStyle name="_Plug_PBC 6m 2004 Lenina mine all_Свод оборачиваемость Запасов Q3 2007_от 27-09-07 _ОПУ_МЭ_факт_апрель" xfId="263"/>
    <cellStyle name="_Plug_PBC 6m 2004 Lenina mine all_факторный анализ выручки" xfId="264"/>
    <cellStyle name="_Plug_PBC 6m 2004 Lenina mine all_факторный анализ выручки_Выручка 2008г." xfId="265"/>
    <cellStyle name="_Plug_PBC 6m 2004 Lenina mine all_факторный анализ выручки_Выручка 2008г._ОПУ_МЭ_оперплан_июнь_с учетом_ГМЗ" xfId="266"/>
    <cellStyle name="_Plug_PBC 6m 2004 Lenina mine all_факторный анализ выручки_Выручка 2008г._ОПУ_МЭ_факт_апрель" xfId="267"/>
    <cellStyle name="_Plug_PBC 6m 2004 Lenina mine all_факторный анализ выручки_иж_план 2008" xfId="268"/>
    <cellStyle name="_Plug_PBC 6m 2004 Lenina mine all_факторный анализ выручки_иж_план 2008_ОПУ_МЭ_оперплан_июнь_с учетом_ГМЗ" xfId="269"/>
    <cellStyle name="_Plug_PBC 6m 2004 Lenina mine all_факторный анализ выручки_иж_план 2008_ОПУ_МЭ_факт_апрель" xfId="270"/>
    <cellStyle name="_Plug_PBC 6m 2004 Lenina mine all_факторный анализ выручки_Книга1" xfId="271"/>
    <cellStyle name="_Plug_PBC 6m 2004 Lenina mine all_факторный анализ выручки_Книга1_ОПУ_МЭ_оперплан_июнь_с учетом_ГМЗ" xfId="272"/>
    <cellStyle name="_Plug_PBC 6m 2004 Lenina mine all_факторный анализ выручки_Книга1_ОПУ_МЭ_факт_апрель" xfId="273"/>
    <cellStyle name="_Plug_PBC 6m 2004 Lenina mine all_факторный анализ выручки_ОПУ_МЭ_оперплан_июнь_с учетом_ГМЗ" xfId="274"/>
    <cellStyle name="_Plug_PBC 6m 2004 Lenina mine all_факторный анализ выручки_ОПУ_МЭ_факт_апрель" xfId="275"/>
    <cellStyle name="_Plug_PBC 6m 2004 Lenina mine all_факторный анализ выручки_ППСТиП 2008 бюджет  (10.12.2007 с новыми ценами)" xfId="276"/>
    <cellStyle name="_Plug_PBC 6m 2004 Lenina mine all_факторный анализ выручки_ППСТиП 2008 бюджет  (10.12.2007 с новыми ценами)_ОПУ_МЭ_оперплан_июнь_с учетом_ГМЗ" xfId="277"/>
    <cellStyle name="_Plug_PBC 6m 2004 Lenina mine all_факторный анализ выручки_ППСТиП 2008 бюджет  (10.12.2007 с новыми ценами)_ОПУ_МЭ_факт_апрель" xfId="278"/>
    <cellStyle name="_Plug_PBC 6m 2004 Lenina mine all_факторный анализ выручки_ППСТиП 2008 бюджет  (14.11.07)" xfId="279"/>
    <cellStyle name="_Plug_PBC 6m 2004 Lenina mine all_факторный анализ выручки_ППСТиП 2008 бюджет  (14.11.07)_ОПУ_МЭ_оперплан_июнь_с учетом_ГМЗ" xfId="280"/>
    <cellStyle name="_Plug_PBC 6m 2004 Lenina mine all_факторный анализ выручки_ППСТиП 2008 бюджет  (14.11.07)_ОПУ_МЭ_факт_апрель" xfId="281"/>
    <cellStyle name="_Plug_PBC 6m 2004 Lenina mine all_факторный анализ выручки_ППСТиП 2008 бюджет после Москвы (31.10.07)" xfId="282"/>
    <cellStyle name="_Plug_PBC 6m 2004 Lenina mine all_факторный анализ выручки_ППСТиП 2008 бюджет после Москвы (31.10.07)_ОПУ_МЭ_оперплан_июнь_с учетом_ГМЗ" xfId="283"/>
    <cellStyle name="_Plug_PBC 6m 2004 Lenina mine all_факторный анализ выручки_ППСТиП 2008 бюджет после Москвы (31.10.07)_ОПУ_МЭ_факт_апрель" xfId="284"/>
    <cellStyle name="_Plug_PBC Lenina mine support for adjs  6m 2004" xfId="285"/>
    <cellStyle name="_Plug_PBC Lenina mine support for adjs  6m 2004_15_CF_dir" xfId="286"/>
    <cellStyle name="_Plug_PBC Lenina mine support for adjs  6m 2004_15_CF_dir_ОПУ_МЭ_оперплан_июнь_с учетом_ГМЗ" xfId="287"/>
    <cellStyle name="_Plug_PBC Lenina mine support for adjs  6m 2004_15_CF_dir_ОПУ_МЭ_факт_апрель" xfId="288"/>
    <cellStyle name="_Plug_PBC Lenina mine support for adjs  6m 2004_иж_план 2008" xfId="289"/>
    <cellStyle name="_Plug_PBC Lenina mine support for adjs  6m 2004_иж_план 2008_к утв" xfId="290"/>
    <cellStyle name="_Plug_PBC Lenina mine support for adjs  6m 2004_иж_план 2008_к утв_ОПУ_МЭ_оперплан_июнь_с учетом_ГМЗ" xfId="291"/>
    <cellStyle name="_Plug_PBC Lenina mine support for adjs  6m 2004_иж_план 2008_к утв_ОПУ_МЭ_факт_апрель" xfId="292"/>
    <cellStyle name="_Plug_PBC Lenina mine support for adjs  6m 2004_иж_план 2008_ОПУ_МЭ_оперплан_июнь_с учетом_ГМЗ" xfId="293"/>
    <cellStyle name="_Plug_PBC Lenina mine support for adjs  6m 2004_иж_план 2008_ОПУ_МЭ_факт_апрель" xfId="294"/>
    <cellStyle name="_Plug_PBC Lenina mine support for adjs  6m 2004_иж_проект Бюджета_2007_11.01.07" xfId="295"/>
    <cellStyle name="_Plug_PBC Lenina mine support for adjs  6m 2004_иж_проект Бюджета_2007_11.01.07_Выручка 2008г." xfId="296"/>
    <cellStyle name="_Plug_PBC Lenina mine support for adjs  6m 2004_иж_проект Бюджета_2007_11.01.07_Выручка 2008г._ОПУ_МЭ_оперплан_июнь_с учетом_ГМЗ" xfId="297"/>
    <cellStyle name="_Plug_PBC Lenina mine support for adjs  6m 2004_иж_проект Бюджета_2007_11.01.07_Выручка 2008г._ОПУ_МЭ_факт_апрель" xfId="298"/>
    <cellStyle name="_Plug_PBC Lenina mine support for adjs  6m 2004_Ижсталь_сарех_6м июнь (отчет 59 в их форме)" xfId="299"/>
    <cellStyle name="_Plug_PBC Lenina mine support for adjs  6m 2004_Ижсталь_сарех_6м июнь (отчет 59 в их форме)_динамика запасов по срокам" xfId="300"/>
    <cellStyle name="_Plug_PBC Lenina mine support for adjs  6m 2004_Ижсталь_сарех_6м июнь (отчет 59 в их форме)_динамика запасов по срокам_ОПУ_МЭ_оперплан_июнь_с учетом_ГМЗ" xfId="301"/>
    <cellStyle name="_Plug_PBC Lenina mine support for adjs  6m 2004_Ижсталь_сарех_6м июнь (отчет 59 в их форме)_динамика запасов по срокам_ОПУ_МЭ_факт_апрель" xfId="302"/>
    <cellStyle name="_Plug_PBC Lenina mine support for adjs  6m 2004_Ижсталь_сарех_6м июнь (отчет 59 в их форме)_ОПУ_МЭ_оперплан_июнь_с учетом_ГМЗ" xfId="303"/>
    <cellStyle name="_Plug_PBC Lenina mine support for adjs  6m 2004_Ижсталь_сарех_6м июнь (отчет 59 в их форме)_ОПУ_МЭ_факт_апрель" xfId="304"/>
    <cellStyle name="_Plug_PBC Lenina mine support for adjs  6m 2004_Книга1" xfId="305"/>
    <cellStyle name="_Plug_PBC Lenina mine support for adjs  6m 2004_Книга1_ОПУ_МЭ_оперплан_июнь_с учетом_ГМЗ" xfId="306"/>
    <cellStyle name="_Plug_PBC Lenina mine support for adjs  6m 2004_Книга1_ОПУ_МЭ_факт_апрель" xfId="307"/>
    <cellStyle name="_Plug_PBC Lenina mine support for adjs  6m 2004_ПЛАН по ТРУДУ 2007г.(помесячно)" xfId="308"/>
    <cellStyle name="_Plug_PBC Lenina mine support for adjs  6m 2004_ПЛАН по ТРУДУ 2007г.(помесячно)_Выручка 2008г." xfId="309"/>
    <cellStyle name="_Plug_PBC Lenina mine support for adjs  6m 2004_ПЛАН по ТРУДУ 2007г.(помесячно)_Выручка 2008г._ОПУ_МЭ_оперплан_июнь_с учетом_ГМЗ" xfId="310"/>
    <cellStyle name="_Plug_PBC Lenina mine support for adjs  6m 2004_ПЛАН по ТРУДУ 2007г.(помесячно)_Выручка 2008г._ОПУ_МЭ_факт_апрель" xfId="311"/>
    <cellStyle name="_Plug_PBC Lenina mine support for adjs  6m 2004_ПЛАН по ТРУДУ 2007г.(помесячно)_иж_план 2008" xfId="312"/>
    <cellStyle name="_Plug_PBC Lenina mine support for adjs  6m 2004_ПЛАН по ТРУДУ 2007г.(помесячно)_иж_план 2008_ОПУ_МЭ_оперплан_июнь_с учетом_ГМЗ" xfId="313"/>
    <cellStyle name="_Plug_PBC Lenina mine support for adjs  6m 2004_ПЛАН по ТРУДУ 2007г.(помесячно)_иж_план 2008_ОПУ_МЭ_факт_апрель" xfId="314"/>
    <cellStyle name="_Plug_PBC Lenina mine support for adjs  6m 2004_ПЛАН по ТРУДУ 2007г.(помесячно)_Книга1" xfId="315"/>
    <cellStyle name="_Plug_PBC Lenina mine support for adjs  6m 2004_ПЛАН по ТРУДУ 2007г.(помесячно)_Книга1_ОПУ_МЭ_оперплан_июнь_с учетом_ГМЗ" xfId="316"/>
    <cellStyle name="_Plug_PBC Lenina mine support for adjs  6m 2004_ПЛАН по ТРУДУ 2007г.(помесячно)_Книга1_ОПУ_МЭ_факт_апрель" xfId="317"/>
    <cellStyle name="_Plug_PBC Lenina mine support for adjs  6m 2004_ПЛАН по ТРУДУ 2007г.(помесячно)_ОПУ_МЭ_оперплан_июнь_с учетом_ГМЗ" xfId="318"/>
    <cellStyle name="_Plug_PBC Lenina mine support for adjs  6m 2004_ПЛАН по ТРУДУ 2007г.(помесячно)_ОПУ_МЭ_факт_апрель" xfId="319"/>
    <cellStyle name="_Plug_PBC Lenina mine support for adjs  6m 2004_ПЛАН по ТРУДУ 2007г.(помесячно)_ППСТиП 2008 бюджет  (10.12.2007 с новыми ценами)" xfId="320"/>
    <cellStyle name="_Plug_PBC Lenina mine support for adjs  6m 2004_ПЛАН по ТРУДУ 2007г.(помесячно)_ППСТиП 2008 бюджет  (10.12.2007 с новыми ценами)_ОПУ_МЭ_оперплан_июнь_с учетом_ГМЗ" xfId="321"/>
    <cellStyle name="_Plug_PBC Lenina mine support for adjs  6m 2004_ПЛАН по ТРУДУ 2007г.(помесячно)_ППСТиП 2008 бюджет  (10.12.2007 с новыми ценами)_ОПУ_МЭ_факт_апрель" xfId="322"/>
    <cellStyle name="_Plug_PBC Lenina mine support for adjs  6m 2004_ПЛАН по ТРУДУ 2007г.(помесячно)_ППСТиП 2008 бюджет  (14.11.07)" xfId="323"/>
    <cellStyle name="_Plug_PBC Lenina mine support for adjs  6m 2004_ПЛАН по ТРУДУ 2007г.(помесячно)_ППСТиП 2008 бюджет  (14.11.07)_ОПУ_МЭ_оперплан_июнь_с учетом_ГМЗ" xfId="324"/>
    <cellStyle name="_Plug_PBC Lenina mine support for adjs  6m 2004_ПЛАН по ТРУДУ 2007г.(помесячно)_ППСТиП 2008 бюджет  (14.11.07)_ОПУ_МЭ_факт_апрель" xfId="325"/>
    <cellStyle name="_Plug_PBC Lenina mine support for adjs  6m 2004_ПЛАН по ТРУДУ 2007г.(помесячно)_ППСТиП 2008 бюджет после Москвы (31.10.07)" xfId="326"/>
    <cellStyle name="_Plug_PBC Lenina mine support for adjs  6m 2004_ПЛАН по ТРУДУ 2007г.(помесячно)_ППСТиП 2008 бюджет после Москвы (31.10.07)_ОПУ_МЭ_оперплан_июнь_с учетом_ГМЗ" xfId="327"/>
    <cellStyle name="_Plug_PBC Lenina mine support for adjs  6m 2004_ПЛАН по ТРУДУ 2007г.(помесячно)_ППСТиП 2008 бюджет после Москвы (31.10.07)_ОПУ_МЭ_факт_апрель" xfId="328"/>
    <cellStyle name="_Plug_PBC Lenina mine support for adjs  6m 2004_ППСТиП на 2007г вариант 26.12.06г. (2006 ожидаем 10 мес факт+ ноябрь и декабрь план)" xfId="329"/>
    <cellStyle name="_Plug_PBC Lenina mine support for adjs  6m 2004_ППСТиП на 2007г вариант 26.12.06г. (2006 ожидаем 10 мес факт+ ноябрь и декабрь план)_ОПУ_МЭ_оперплан_июнь_с учетом_ГМЗ" xfId="330"/>
    <cellStyle name="_Plug_PBC Lenina mine support for adjs  6m 2004_ППСТиП на 2007г вариант 26.12.06г. (2006 ожидаем 10 мес факт+ ноябрь и декабрь план)_ОПУ_МЭ_факт_апрель" xfId="331"/>
    <cellStyle name="_Plug_PBC Lenina mine support for adjs  6m 2004_ППСТиП на 2007г полный файл 10.01.07г.(2006 ожидаем 11 мес факт+ декабрь оперативный план)" xfId="332"/>
    <cellStyle name="_Plug_PBC Lenina mine support for adjs  6m 2004_ППСТиП на 2007г полный файл 10.01.07г.(2006 ожидаем 11 мес факт+ декабрь оперативный план)_ОПУ_МЭ_оперплан_июнь_с учетом_ГМЗ" xfId="333"/>
    <cellStyle name="_Plug_PBC Lenina mine support for adjs  6m 2004_ППСТиП на 2007г полный файл 10.01.07г.(2006 ожидаем 11 мес факт+ декабрь оперативный план)_ОПУ_МЭ_факт_апрель" xfId="334"/>
    <cellStyle name="_Plug_PBC Lenina mine support for adjs  6m 2004_Расчет показаетлей по труду 2007г." xfId="335"/>
    <cellStyle name="_Plug_PBC Lenina mine support for adjs  6m 2004_Расчет показаетлей по труду 2007г._Внереализационные расходы на 19.03.07" xfId="336"/>
    <cellStyle name="_Plug_PBC Lenina mine support for adjs  6m 2004_Расчет показаетлей по труду 2007г._Внереализационные расходы на 19.03.07_ОПУ_МЭ_оперплан_июнь_с учетом_ГМЗ" xfId="337"/>
    <cellStyle name="_Plug_PBC Lenina mine support for adjs  6m 2004_Расчет показаетлей по труду 2007г._Внереализационные расходы на 19.03.07_ОПУ_МЭ_факт_апрель" xfId="338"/>
    <cellStyle name="_Plug_PBC Lenina mine support for adjs  6m 2004_Расчет показаетлей по труду 2007г._ВСХ" xfId="339"/>
    <cellStyle name="_Plug_PBC Lenina mine support for adjs  6m 2004_Расчет показаетлей по труду 2007г._ВСХ_ОПУ_МЭ_оперплан_июнь_с учетом_ГМЗ" xfId="340"/>
    <cellStyle name="_Plug_PBC Lenina mine support for adjs  6m 2004_Расчет показаетлей по труду 2007г._ВСХ_ОПУ_МЭ_факт_апрель" xfId="341"/>
    <cellStyle name="_Plug_PBC Lenina mine support for adjs  6m 2004_Расчет показаетлей по труду 2007г._Выручка 2008г." xfId="342"/>
    <cellStyle name="_Plug_PBC Lenina mine support for adjs  6m 2004_Расчет показаетлей по труду 2007г._Выручка 2008г._ОПУ_МЭ_оперплан_июнь_с учетом_ГМЗ" xfId="343"/>
    <cellStyle name="_Plug_PBC Lenina mine support for adjs  6m 2004_Расчет показаетлей по труду 2007г._Выручка 2008г._ОПУ_МЭ_факт_апрель" xfId="344"/>
    <cellStyle name="_Plug_PBC Lenina mine support for adjs  6m 2004_Расчет показаетлей по труду 2007г._иж_план 2008" xfId="345"/>
    <cellStyle name="_Plug_PBC Lenina mine support for adjs  6m 2004_Расчет показаетлей по труду 2007г._иж_план 2008_ОПУ_МЭ_оперплан_июнь_с учетом_ГМЗ" xfId="346"/>
    <cellStyle name="_Plug_PBC Lenina mine support for adjs  6m 2004_Расчет показаетлей по труду 2007г._иж_план 2008_ОПУ_МЭ_факт_апрель" xfId="347"/>
    <cellStyle name="_Plug_PBC Lenina mine support for adjs  6m 2004_Расчет показаетлей по труду 2007г._иж_проект Бюджета_2007_11.01.07" xfId="348"/>
    <cellStyle name="_Plug_PBC Lenina mine support for adjs  6m 2004_Расчет показаетлей по труду 2007г._иж_проект Бюджета_2007_11.01.07_Выручка 2008г." xfId="349"/>
    <cellStyle name="_Plug_PBC Lenina mine support for adjs  6m 2004_Расчет показаетлей по труду 2007г._иж_проект Бюджета_2007_11.01.07_Выручка 2008г._ОПУ_МЭ_оперплан_июнь_с учетом_ГМЗ" xfId="350"/>
    <cellStyle name="_Plug_PBC Lenina mine support for adjs  6m 2004_Расчет показаетлей по труду 2007г._иж_проект Бюджета_2007_11.01.07_Выручка 2008г._ОПУ_МЭ_факт_апрель" xfId="351"/>
    <cellStyle name="_Plug_PBC Lenina mine support for adjs  6m 2004_Расчет показаетлей по труду 2007г._Книга1" xfId="352"/>
    <cellStyle name="_Plug_PBC Lenina mine support for adjs  6m 2004_Расчет показаетлей по труду 2007г._Книга1_ОПУ_МЭ_оперплан_июнь_с учетом_ГМЗ" xfId="353"/>
    <cellStyle name="_Plug_PBC Lenina mine support for adjs  6m 2004_Расчет показаетлей по труду 2007г._Книга1_ОПУ_МЭ_факт_апрель" xfId="354"/>
    <cellStyle name="_Plug_PBC Lenina mine support for adjs  6m 2004_Расчет показаетлей по труду 2007г._ОПУ_МЭ_оперплан_июнь_с учетом_ГМЗ" xfId="355"/>
    <cellStyle name="_Plug_PBC Lenina mine support for adjs  6m 2004_Расчет показаетлей по труду 2007г._ОПУ_МЭ_факт_апрель" xfId="356"/>
    <cellStyle name="_Plug_PBC Lenina mine support for adjs  6m 2004_Расчет показаетлей по труду 2007г._План загрузки на февраль 2007 г от 11.01.07 актуализированный" xfId="357"/>
    <cellStyle name="_Plug_PBC Lenina mine support for adjs  6m 2004_Расчет показаетлей по труду 2007г._План загрузки на февраль 2007 г от 11.01.07 актуализированный_ОПУ_МЭ_оперплан_июнь_с учетом_ГМЗ" xfId="358"/>
    <cellStyle name="_Plug_PBC Lenina mine support for adjs  6m 2004_Расчет показаетлей по труду 2007г._План загрузки на февраль 2007 г от 11.01.07 актуализированный_ОПУ_МЭ_факт_апрель" xfId="359"/>
    <cellStyle name="_Plug_PBC Lenina mine support for adjs  6m 2004_Расчет показаетлей по труду 2007г._ППСТиП 2008 бюджет  (10.12.2007 с новыми ценами)" xfId="360"/>
    <cellStyle name="_Plug_PBC Lenina mine support for adjs  6m 2004_Расчет показаетлей по труду 2007г._ППСТиП 2008 бюджет  (10.12.2007 с новыми ценами)_ОПУ_МЭ_оперплан_июнь_с учетом_ГМЗ" xfId="361"/>
    <cellStyle name="_Plug_PBC Lenina mine support for adjs  6m 2004_Расчет показаетлей по труду 2007г._ППСТиП 2008 бюджет  (10.12.2007 с новыми ценами)_ОПУ_МЭ_факт_апрель" xfId="362"/>
    <cellStyle name="_Plug_PBC Lenina mine support for adjs  6m 2004_Расчет показаетлей по труду 2007г._ППСТиП 2008 бюджет  (14.11.07)" xfId="363"/>
    <cellStyle name="_Plug_PBC Lenina mine support for adjs  6m 2004_Расчет показаетлей по труду 2007г._ППСТиП 2008 бюджет  (14.11.07)_ОПУ_МЭ_оперплан_июнь_с учетом_ГМЗ" xfId="364"/>
    <cellStyle name="_Plug_PBC Lenina mine support for adjs  6m 2004_Расчет показаетлей по труду 2007г._ППСТиП 2008 бюджет  (14.11.07)_ОПУ_МЭ_факт_апрель" xfId="365"/>
    <cellStyle name="_Plug_PBC Lenina mine support for adjs  6m 2004_Расчет показаетлей по труду 2007г._ППСТиП 2008 бюджет после Москвы (31.10.07)" xfId="366"/>
    <cellStyle name="_Plug_PBC Lenina mine support for adjs  6m 2004_Расчет показаетлей по труду 2007г._ППСТиП 2008 бюджет после Москвы (31.10.07)_ОПУ_МЭ_оперплан_июнь_с учетом_ГМЗ" xfId="367"/>
    <cellStyle name="_Plug_PBC Lenina mine support for adjs  6m 2004_Расчет показаетлей по труду 2007г._ППСТиП 2008 бюджет после Москвы (31.10.07)_ОПУ_МЭ_факт_апрель" xfId="368"/>
    <cellStyle name="_Plug_PBC Lenina mine support for adjs  6m 2004_Расчет показаетлей по труду 2007г._ППСТиП на 2007г полный файл 10.01.07г.(2006 ожидаем 11 мес факт+ декабрь оперативный план)" xfId="369"/>
    <cellStyle name="_Plug_PBC Lenina mine support for adjs  6m 2004_Расчет показаетлей по труду 2007г._ППСТиП на 2007г полный файл 10.01.07г.(2006 ожидаем 11 мес факт+ декабрь оперативный план)_ОПУ_МЭ_оперплан_июнь_с учетом_ГМЗ" xfId="370"/>
    <cellStyle name="_Plug_PBC Lenina mine support for adjs  6m 2004_Расчет показаетлей по труду 2007г._ППСТиП на 2007г полный файл 10.01.07г.(2006 ожидаем 11 мес факт+ декабрь оперативный план)_ОПУ_МЭ_факт_апрель" xfId="371"/>
    <cellStyle name="_Plug_PBC Lenina mine support for adjs  6m 2004_Расчет показаетлей по труду 2007г._факторный анализ январь" xfId="372"/>
    <cellStyle name="_Plug_PBC Lenina mine support for adjs  6m 2004_Расчет показаетлей по труду 2007г._факторный анализ январь_ОПУ_МЭ_оперплан_июнь_с учетом_ГМЗ" xfId="373"/>
    <cellStyle name="_Plug_PBC Lenina mine support for adjs  6m 2004_Расчет показаетлей по труду 2007г._факторный анализ январь_ОПУ_МЭ_факт_апрель" xfId="374"/>
    <cellStyle name="_Plug_PBC Lenina mine support for adjs  6m 2004_Расчет показаетлей по труду 2007г._февраль структура затрат   на 13.03.07" xfId="375"/>
    <cellStyle name="_Plug_PBC Lenina mine support for adjs  6m 2004_Расчет показаетлей по труду 2007г._февраль структура затрат   на 13.03.07_ОПУ_МЭ_оперплан_июнь_с учетом_ГМЗ" xfId="376"/>
    <cellStyle name="_Plug_PBC Lenina mine support for adjs  6m 2004_Расчет показаетлей по труду 2007г._февраль структура затрат   на 13.03.07_ОПУ_МЭ_факт_апрель" xfId="377"/>
    <cellStyle name="_Plug_PBC Lenina mine support for adjs  6m 2004_Свод оборачиваемость Запасов _формат " xfId="378"/>
    <cellStyle name="_Plug_PBC Lenina mine support for adjs  6m 2004_Свод оборачиваемость Запасов _формат _ОПУ_МЭ_оперплан_июнь_с учетом_ГМЗ" xfId="379"/>
    <cellStyle name="_Plug_PBC Lenina mine support for adjs  6m 2004_Свод оборачиваемость Запасов _формат _ОПУ_МЭ_факт_апрель" xfId="380"/>
    <cellStyle name="_Plug_PBC Lenina mine support for adjs  6m 2004_Свод оборачиваемость Запасов Q3 2007_от 27-09-07 " xfId="381"/>
    <cellStyle name="_Plug_PBC Lenina mine support for adjs  6m 2004_Свод оборачиваемость Запасов Q3 2007_от 27-09-07 _ОПУ_МЭ_оперплан_июнь_с учетом_ГМЗ" xfId="382"/>
    <cellStyle name="_Plug_PBC Lenina mine support for adjs  6m 2004_Свод оборачиваемость Запасов Q3 2007_от 27-09-07 _ОПУ_МЭ_факт_апрель" xfId="383"/>
    <cellStyle name="_Plug_PBC Lenina mine support for adjs  6m 2004_таблицы отд 5 (Приказ №50-УК от 31.07.07)" xfId="384"/>
    <cellStyle name="_Plug_PBC Lenina mine support for adjs  6m 2004_таблицы отд 5 (Приказ №50-УК от 31.07.07)_динамика запасов по срокам" xfId="385"/>
    <cellStyle name="_Plug_PBC Lenina mine support for adjs  6m 2004_таблицы отд 5 (Приказ №50-УК от 31.07.07)_динамика запасов по срокам_ОПУ_МЭ_оперплан_июнь_с учетом_ГМЗ" xfId="386"/>
    <cellStyle name="_Plug_PBC Lenina mine support for adjs  6m 2004_таблицы отд 5 (Приказ №50-УК от 31.07.07)_динамика запасов по срокам_ОПУ_МЭ_факт_апрель" xfId="387"/>
    <cellStyle name="_Plug_PBC Lenina mine support for adjs  6m 2004_таблицы отд 5 (Приказ №50-УК от 31.07.07)_ОПУ_МЭ_оперплан_июнь_с учетом_ГМЗ" xfId="388"/>
    <cellStyle name="_Plug_PBC Lenina mine support for adjs  6m 2004_таблицы отд 5 (Приказ №50-УК от 31.07.07)_ОПУ_МЭ_факт_апрель" xfId="389"/>
    <cellStyle name="_Plug_PBC Lenina mine support for adjs  6m 2004_факторный анализ выручки" xfId="390"/>
    <cellStyle name="_Plug_PBC Lenina mine support for adjs  6m 2004_факторный анализ выручки_Выручка 2008г." xfId="391"/>
    <cellStyle name="_Plug_PBC Lenina mine support for adjs  6m 2004_факторный анализ выручки_Выручка 2008г._ОПУ_МЭ_оперплан_июнь_с учетом_ГМЗ" xfId="392"/>
    <cellStyle name="_Plug_PBC Lenina mine support for adjs  6m 2004_факторный анализ выручки_Выручка 2008г._ОПУ_МЭ_факт_апрель" xfId="393"/>
    <cellStyle name="_Plug_PBC Lenina mine support for adjs  6m 2004_факторный анализ выручки_иж_план 2008" xfId="394"/>
    <cellStyle name="_Plug_PBC Lenina mine support for adjs  6m 2004_факторный анализ выручки_иж_план 2008_ОПУ_МЭ_оперплан_июнь_с учетом_ГМЗ" xfId="395"/>
    <cellStyle name="_Plug_PBC Lenina mine support for adjs  6m 2004_факторный анализ выручки_иж_план 2008_ОПУ_МЭ_факт_апрель" xfId="396"/>
    <cellStyle name="_Plug_PBC Lenina mine support for adjs  6m 2004_факторный анализ выручки_Книга1" xfId="397"/>
    <cellStyle name="_Plug_PBC Lenina mine support for adjs  6m 2004_факторный анализ выручки_Книга1_ОПУ_МЭ_оперплан_июнь_с учетом_ГМЗ" xfId="398"/>
    <cellStyle name="_Plug_PBC Lenina mine support for adjs  6m 2004_факторный анализ выручки_Книга1_ОПУ_МЭ_факт_апрель" xfId="399"/>
    <cellStyle name="_Plug_PBC Lenina mine support for adjs  6m 2004_факторный анализ выручки_ОПУ_МЭ_оперплан_июнь_с учетом_ГМЗ" xfId="400"/>
    <cellStyle name="_Plug_PBC Lenina mine support for adjs  6m 2004_факторный анализ выручки_ОПУ_МЭ_факт_апрель" xfId="401"/>
    <cellStyle name="_Plug_PBC Lenina mine support for adjs  6m 2004_факторный анализ выручки_ППСТиП 2008 бюджет  (10.12.2007 с новыми ценами)" xfId="402"/>
    <cellStyle name="_Plug_PBC Lenina mine support for adjs  6m 2004_факторный анализ выручки_ППСТиП 2008 бюджет  (10.12.2007 с новыми ценами)_ОПУ_МЭ_оперплан_июнь_с учетом_ГМЗ" xfId="403"/>
    <cellStyle name="_Plug_PBC Lenina mine support for adjs  6m 2004_факторный анализ выручки_ППСТиП 2008 бюджет  (10.12.2007 с новыми ценами)_ОПУ_МЭ_факт_апрель" xfId="404"/>
    <cellStyle name="_Plug_PBC Lenina mine support for adjs  6m 2004_факторный анализ выручки_ППСТиП 2008 бюджет  (14.11.07)" xfId="405"/>
    <cellStyle name="_Plug_PBC Lenina mine support for adjs  6m 2004_факторный анализ выручки_ППСТиП 2008 бюджет  (14.11.07)_ОПУ_МЭ_оперплан_июнь_с учетом_ГМЗ" xfId="406"/>
    <cellStyle name="_Plug_PBC Lenina mine support for adjs  6m 2004_факторный анализ выручки_ППСТиП 2008 бюджет  (14.11.07)_ОПУ_МЭ_факт_апрель" xfId="407"/>
    <cellStyle name="_Plug_PBC Lenina mine support for adjs  6m 2004_факторный анализ выручки_ППСТиП 2008 бюджет после Москвы (31.10.07)" xfId="408"/>
    <cellStyle name="_Plug_PBC Lenina mine support for adjs  6m 2004_факторный анализ выручки_ППСТиП 2008 бюджет после Москвы (31.10.07)_ОПУ_МЭ_оперплан_июнь_с учетом_ГМЗ" xfId="409"/>
    <cellStyle name="_Plug_PBC Lenina mine support for adjs  6m 2004_факторный анализ выручки_ППСТиП 2008 бюджет после Москвы (31.10.07)_ОПУ_МЭ_факт_апрель" xfId="410"/>
    <cellStyle name="_Plug_Transformation_Lenina mine_12m2003_NGW adj" xfId="411"/>
    <cellStyle name="_Plug_Transformation_Lenina mine_12m2003_NGW adj_Внереализационные расходы на 19.03.07" xfId="412"/>
    <cellStyle name="_Plug_Transformation_Lenina mine_12m2003_NGW adj_Внереализационные расходы на 19.03.07_динамика запасов по срокам" xfId="413"/>
    <cellStyle name="_Plug_Transformation_Lenina mine_12m2003_NGW adj_Внереализационные расходы на 19.03.07_динамика запасов по срокам_ОПУ_МЭ_оперплан_июнь_с учетом_ГМЗ" xfId="414"/>
    <cellStyle name="_Plug_Transformation_Lenina mine_12m2003_NGW adj_Внереализационные расходы на 19.03.07_динамика запасов по срокам_ОПУ_МЭ_факт_апрель" xfId="415"/>
    <cellStyle name="_Plug_Transformation_Lenina mine_12m2003_NGW adj_Внереализационные расходы на 19.03.07_ОПУ_МЭ_оперплан_июнь_с учетом_ГМЗ" xfId="416"/>
    <cellStyle name="_Plug_Transformation_Lenina mine_12m2003_NGW adj_Внереализационные расходы на 19.03.07_ОПУ_МЭ_факт_апрель" xfId="417"/>
    <cellStyle name="_Plug_Transformation_Lenina mine_12m2003_NGW adj_ВСХ" xfId="418"/>
    <cellStyle name="_Plug_Transformation_Lenina mine_12m2003_NGW adj_ВСХ_динамика запасов по срокам" xfId="419"/>
    <cellStyle name="_Plug_Transformation_Lenina mine_12m2003_NGW adj_ВСХ_динамика запасов по срокам_ОПУ_МЭ_оперплан_июнь_с учетом_ГМЗ" xfId="420"/>
    <cellStyle name="_Plug_Transformation_Lenina mine_12m2003_NGW adj_ВСХ_динамика запасов по срокам_ОПУ_МЭ_факт_апрель" xfId="421"/>
    <cellStyle name="_Plug_Transformation_Lenina mine_12m2003_NGW adj_ВСХ_ОПУ_МЭ_оперплан_июнь_с учетом_ГМЗ" xfId="422"/>
    <cellStyle name="_Plug_Transformation_Lenina mine_12m2003_NGW adj_ВСХ_ОПУ_МЭ_факт_апрель" xfId="423"/>
    <cellStyle name="_Plug_Transformation_Lenina mine_12m2003_NGW adj_динамика запасов по срокам" xfId="424"/>
    <cellStyle name="_Plug_Transformation_Lenina mine_12m2003_NGW adj_динамика запасов по срокам_ОПУ_МЭ_оперплан_июнь_с учетом_ГМЗ" xfId="425"/>
    <cellStyle name="_Plug_Transformation_Lenina mine_12m2003_NGW adj_динамика запасов по срокам_ОПУ_МЭ_факт_апрель" xfId="426"/>
    <cellStyle name="_Plug_Transformation_Lenina mine_12m2003_NGW adj_Ижсталь_сарех_6м июнь (отчет 59 в их форме)" xfId="427"/>
    <cellStyle name="_Plug_Transformation_Lenina mine_12m2003_NGW adj_Ижсталь_сарех_6м июнь (отчет 59 в их форме)_ОПУ_МЭ_оперплан_июнь_с учетом_ГМЗ" xfId="428"/>
    <cellStyle name="_Plug_Transformation_Lenina mine_12m2003_NGW adj_Ижсталь_сарех_6м июнь (отчет 59 в их форме)_ОПУ_МЭ_факт_апрель" xfId="429"/>
    <cellStyle name="_Plug_Transformation_Lenina mine_12m2003_NGW adj_ОПУ_МЭ_оперплан_июнь_с учетом_ГМЗ" xfId="430"/>
    <cellStyle name="_Plug_Transformation_Lenina mine_12m2003_NGW adj_ОПУ_МЭ_факт_апрель" xfId="431"/>
    <cellStyle name="_Plug_Transformation_Lenina mine_12m2003_NGW adj_План загрузки на февраль 2007 г от 11.01.07 актуализированный" xfId="432"/>
    <cellStyle name="_Plug_Transformation_Lenina mine_12m2003_NGW adj_План загрузки на февраль 2007 г от 11.01.07 актуализированный_динамика запасов по срокам" xfId="433"/>
    <cellStyle name="_Plug_Transformation_Lenina mine_12m2003_NGW adj_План загрузки на февраль 2007 г от 11.01.07 актуализированный_динамика запасов по срокам_ОПУ_МЭ_оперплан_июнь_с учетом_ГМЗ" xfId="434"/>
    <cellStyle name="_Plug_Transformation_Lenina mine_12m2003_NGW adj_План загрузки на февраль 2007 г от 11.01.07 актуализированный_динамика запасов по срокам_ОПУ_МЭ_факт_апрель" xfId="435"/>
    <cellStyle name="_Plug_Transformation_Lenina mine_12m2003_NGW adj_План загрузки на февраль 2007 г от 11.01.07 актуализированный_ОПУ_МЭ_оперплан_июнь_с учетом_ГМЗ" xfId="436"/>
    <cellStyle name="_Plug_Transformation_Lenina mine_12m2003_NGW adj_План загрузки на февраль 2007 г от 11.01.07 актуализированный_ОПУ_МЭ_факт_апрель" xfId="437"/>
    <cellStyle name="_Plug_Transformation_Lenina mine_12m2003_NGW adj_ПЛАН по ТРУДУ 2007г.(помесячно)" xfId="438"/>
    <cellStyle name="_Plug_Transformation_Lenina mine_12m2003_NGW adj_ПЛАН по ТРУДУ 2007г.(помесячно)_динамика запасов по срокам" xfId="439"/>
    <cellStyle name="_Plug_Transformation_Lenina mine_12m2003_NGW adj_ПЛАН по ТРУДУ 2007г.(помесячно)_динамика запасов по срокам_ОПУ_МЭ_оперплан_июнь_с учетом_ГМЗ" xfId="440"/>
    <cellStyle name="_Plug_Transformation_Lenina mine_12m2003_NGW adj_ПЛАН по ТРУДУ 2007г.(помесячно)_динамика запасов по срокам_ОПУ_МЭ_факт_апрель" xfId="441"/>
    <cellStyle name="_Plug_Transformation_Lenina mine_12m2003_NGW adj_ПЛАН по ТРУДУ 2007г.(помесячно)_ОПУ_МЭ_оперплан_июнь_с учетом_ГМЗ" xfId="442"/>
    <cellStyle name="_Plug_Transformation_Lenina mine_12m2003_NGW adj_ПЛАН по ТРУДУ 2007г.(помесячно)_ОПУ_МЭ_факт_апрель" xfId="443"/>
    <cellStyle name="_Plug_Transformation_Lenina mine_12m2003_NGW adj_ППСТиП на 2007г полный файл 26.12.06г.(2006 ожидаем 10 мес факт+ ноябрь и декабрь план)" xfId="444"/>
    <cellStyle name="_Plug_Transformation_Lenina mine_12m2003_NGW adj_ППСТиП на 2007г полный файл 26.12.06г.(2006 ожидаем 10 мес факт+ ноябрь и декабрь план)_ОПУ_МЭ_оперплан_июнь_с учетом_ГМЗ" xfId="445"/>
    <cellStyle name="_Plug_Transformation_Lenina mine_12m2003_NGW adj_ППСТиП на 2007г полный файл 26.12.06г.(2006 ожидаем 10 мес факт+ ноябрь и декабрь план)_ОПУ_МЭ_факт_апрель" xfId="446"/>
    <cellStyle name="_Plug_Transformation_Lenina mine_12m2003_NGW adj_Расчет показаетлей по труду 2007г." xfId="447"/>
    <cellStyle name="_Plug_Transformation_Lenina mine_12m2003_NGW adj_Расчет показаетлей по труду 2007г._динамика запасов по срокам" xfId="448"/>
    <cellStyle name="_Plug_Transformation_Lenina mine_12m2003_NGW adj_Расчет показаетлей по труду 2007г._динамика запасов по срокам_ОПУ_МЭ_оперплан_июнь_с учетом_ГМЗ" xfId="449"/>
    <cellStyle name="_Plug_Transformation_Lenina mine_12m2003_NGW adj_Расчет показаетлей по труду 2007г._динамика запасов по срокам_ОПУ_МЭ_факт_апрель" xfId="450"/>
    <cellStyle name="_Plug_Transformation_Lenina mine_12m2003_NGW adj_Расчет показаетлей по труду 2007г._ОПУ_МЭ_оперплан_июнь_с учетом_ГМЗ" xfId="451"/>
    <cellStyle name="_Plug_Transformation_Lenina mine_12m2003_NGW adj_Расчет показаетлей по труду 2007г._ОПУ_МЭ_факт_апрель" xfId="452"/>
    <cellStyle name="_Plug_Transformation_Lenina mine_12m2003_NGW adj_факторный анализ январь" xfId="453"/>
    <cellStyle name="_Plug_Transformation_Lenina mine_12m2003_NGW adj_факторный анализ январь_динамика запасов по срокам" xfId="454"/>
    <cellStyle name="_Plug_Transformation_Lenina mine_12m2003_NGW adj_факторный анализ январь_динамика запасов по срокам_ОПУ_МЭ_оперплан_июнь_с учетом_ГМЗ" xfId="455"/>
    <cellStyle name="_Plug_Transformation_Lenina mine_12m2003_NGW adj_факторный анализ январь_динамика запасов по срокам_ОПУ_МЭ_факт_апрель" xfId="456"/>
    <cellStyle name="_Plug_Transformation_Lenina mine_12m2003_NGW adj_факторный анализ январь_ОПУ_МЭ_оперплан_июнь_с учетом_ГМЗ" xfId="457"/>
    <cellStyle name="_Plug_Transformation_Lenina mine_12m2003_NGW adj_факторный анализ январь_ОПУ_МЭ_факт_апрель" xfId="458"/>
    <cellStyle name="_Plug_Transformation_Lenina mine_12m2003_NGW adj_февраль структура затрат   на 13.03.07" xfId="459"/>
    <cellStyle name="_Plug_Transformation_Lenina mine_12m2003_NGW adj_февраль структура затрат   на 13.03.07_динамика запасов по срокам" xfId="460"/>
    <cellStyle name="_Plug_Transformation_Lenina mine_12m2003_NGW adj_февраль структура затрат   на 13.03.07_динамика запасов по срокам_ОПУ_МЭ_оперплан_июнь_с учетом_ГМЗ" xfId="461"/>
    <cellStyle name="_Plug_Transformation_Lenina mine_12m2003_NGW adj_февраль структура затрат   на 13.03.07_динамика запасов по срокам_ОПУ_МЭ_факт_апрель" xfId="462"/>
    <cellStyle name="_Plug_Transformation_Lenina mine_12m2003_NGW adj_февраль структура затрат   на 13.03.07_ОПУ_МЭ_оперплан_июнь_с учетом_ГМЗ" xfId="463"/>
    <cellStyle name="_Plug_Transformation_Lenina mine_12m2003_NGW adj_февраль структура затрат   на 13.03.07_ОПУ_МЭ_факт_апрель" xfId="464"/>
    <cellStyle name="_Plug_Transformation_Sibirginskiy mine_6m2004 NGW" xfId="465"/>
    <cellStyle name="_Plug_Transformation_Sibirginskiy mine_6m2004 NGW_Внереализационные расходы на 19.03.07" xfId="466"/>
    <cellStyle name="_Plug_Transformation_Sibirginskiy mine_6m2004 NGW_Внереализационные расходы на 19.03.07_динамика запасов по срокам" xfId="467"/>
    <cellStyle name="_Plug_Transformation_Sibirginskiy mine_6m2004 NGW_Внереализационные расходы на 19.03.07_динамика запасов по срокам_ОПУ_МЭ_оперплан_июнь_с учетом_ГМЗ" xfId="468"/>
    <cellStyle name="_Plug_Transformation_Sibirginskiy mine_6m2004 NGW_Внереализационные расходы на 19.03.07_динамика запасов по срокам_ОПУ_МЭ_факт_апрель" xfId="469"/>
    <cellStyle name="_Plug_Transformation_Sibirginskiy mine_6m2004 NGW_Внереализационные расходы на 19.03.07_ОПУ_МЭ_оперплан_июнь_с учетом_ГМЗ" xfId="470"/>
    <cellStyle name="_Plug_Transformation_Sibirginskiy mine_6m2004 NGW_Внереализационные расходы на 19.03.07_ОПУ_МЭ_факт_апрель" xfId="471"/>
    <cellStyle name="_Plug_Transformation_Sibirginskiy mine_6m2004 NGW_ВСХ" xfId="472"/>
    <cellStyle name="_Plug_Transformation_Sibirginskiy mine_6m2004 NGW_ВСХ_динамика запасов по срокам" xfId="473"/>
    <cellStyle name="_Plug_Transformation_Sibirginskiy mine_6m2004 NGW_ВСХ_динамика запасов по срокам_ОПУ_МЭ_оперплан_июнь_с учетом_ГМЗ" xfId="474"/>
    <cellStyle name="_Plug_Transformation_Sibirginskiy mine_6m2004 NGW_ВСХ_динамика запасов по срокам_ОПУ_МЭ_факт_апрель" xfId="475"/>
    <cellStyle name="_Plug_Transformation_Sibirginskiy mine_6m2004 NGW_ВСХ_ОПУ_МЭ_оперплан_июнь_с учетом_ГМЗ" xfId="476"/>
    <cellStyle name="_Plug_Transformation_Sibirginskiy mine_6m2004 NGW_ВСХ_ОПУ_МЭ_факт_апрель" xfId="477"/>
    <cellStyle name="_Plug_Transformation_Sibirginskiy mine_6m2004 NGW_динамика запасов по срокам" xfId="478"/>
    <cellStyle name="_Plug_Transformation_Sibirginskiy mine_6m2004 NGW_динамика запасов по срокам_ОПУ_МЭ_оперплан_июнь_с учетом_ГМЗ" xfId="479"/>
    <cellStyle name="_Plug_Transformation_Sibirginskiy mine_6m2004 NGW_динамика запасов по срокам_ОПУ_МЭ_факт_апрель" xfId="480"/>
    <cellStyle name="_Plug_Transformation_Sibirginskiy mine_6m2004 NGW_Ижсталь_сарех_6м июнь (отчет 59 в их форме)" xfId="481"/>
    <cellStyle name="_Plug_Transformation_Sibirginskiy mine_6m2004 NGW_Ижсталь_сарех_6м июнь (отчет 59 в их форме)_ОПУ_МЭ_оперплан_июнь_с учетом_ГМЗ" xfId="482"/>
    <cellStyle name="_Plug_Transformation_Sibirginskiy mine_6m2004 NGW_Ижсталь_сарех_6м июнь (отчет 59 в их форме)_ОПУ_МЭ_факт_апрель" xfId="483"/>
    <cellStyle name="_Plug_Transformation_Sibirginskiy mine_6m2004 NGW_ОПУ_МЭ_оперплан_июнь_с учетом_ГМЗ" xfId="484"/>
    <cellStyle name="_Plug_Transformation_Sibirginskiy mine_6m2004 NGW_ОПУ_МЭ_факт_апрель" xfId="485"/>
    <cellStyle name="_Plug_Transformation_Sibirginskiy mine_6m2004 NGW_План загрузки на февраль 2007 г от 11.01.07 актуализированный" xfId="486"/>
    <cellStyle name="_Plug_Transformation_Sibirginskiy mine_6m2004 NGW_План загрузки на февраль 2007 г от 11.01.07 актуализированный_динамика запасов по срокам" xfId="487"/>
    <cellStyle name="_Plug_Transformation_Sibirginskiy mine_6m2004 NGW_План загрузки на февраль 2007 г от 11.01.07 актуализированный_динамика запасов по срокам_ОПУ_МЭ_оперплан_июнь_с учетом_ГМЗ" xfId="488"/>
    <cellStyle name="_Plug_Transformation_Sibirginskiy mine_6m2004 NGW_План загрузки на февраль 2007 г от 11.01.07 актуализированный_динамика запасов по срокам_ОПУ_МЭ_факт_апрель" xfId="489"/>
    <cellStyle name="_Plug_Transformation_Sibirginskiy mine_6m2004 NGW_План загрузки на февраль 2007 г от 11.01.07 актуализированный_ОПУ_МЭ_оперплан_июнь_с учетом_ГМЗ" xfId="490"/>
    <cellStyle name="_Plug_Transformation_Sibirginskiy mine_6m2004 NGW_План загрузки на февраль 2007 г от 11.01.07 актуализированный_ОПУ_МЭ_факт_апрель" xfId="491"/>
    <cellStyle name="_Plug_Transformation_Sibirginskiy mine_6m2004 NGW_ПЛАН по ТРУДУ 2007г.(помесячно)" xfId="492"/>
    <cellStyle name="_Plug_Transformation_Sibirginskiy mine_6m2004 NGW_ПЛАН по ТРУДУ 2007г.(помесячно)_динамика запасов по срокам" xfId="493"/>
    <cellStyle name="_Plug_Transformation_Sibirginskiy mine_6m2004 NGW_ПЛАН по ТРУДУ 2007г.(помесячно)_динамика запасов по срокам_ОПУ_МЭ_оперплан_июнь_с учетом_ГМЗ" xfId="494"/>
    <cellStyle name="_Plug_Transformation_Sibirginskiy mine_6m2004 NGW_ПЛАН по ТРУДУ 2007г.(помесячно)_динамика запасов по срокам_ОПУ_МЭ_факт_апрель" xfId="495"/>
    <cellStyle name="_Plug_Transformation_Sibirginskiy mine_6m2004 NGW_ПЛАН по ТРУДУ 2007г.(помесячно)_ОПУ_МЭ_оперплан_июнь_с учетом_ГМЗ" xfId="496"/>
    <cellStyle name="_Plug_Transformation_Sibirginskiy mine_6m2004 NGW_ПЛАН по ТРУДУ 2007г.(помесячно)_ОПУ_МЭ_факт_апрель" xfId="497"/>
    <cellStyle name="_Plug_Transformation_Sibirginskiy mine_6m2004 NGW_ППСТиП на 2007г полный файл 26.12.06г.(2006 ожидаем 10 мес факт+ ноябрь и декабрь план)" xfId="498"/>
    <cellStyle name="_Plug_Transformation_Sibirginskiy mine_6m2004 NGW_ППСТиП на 2007г полный файл 26.12.06г.(2006 ожидаем 10 мес факт+ ноябрь и декабрь план)_ОПУ_МЭ_оперплан_июнь_с учетом_ГМЗ" xfId="499"/>
    <cellStyle name="_Plug_Transformation_Sibirginskiy mine_6m2004 NGW_ППСТиП на 2007г полный файл 26.12.06г.(2006 ожидаем 10 мес факт+ ноябрь и декабрь план)_ОПУ_МЭ_факт_апрель" xfId="500"/>
    <cellStyle name="_Plug_Transformation_Sibirginskiy mine_6m2004 NGW_Расчет показаетлей по труду 2007г." xfId="501"/>
    <cellStyle name="_Plug_Transformation_Sibirginskiy mine_6m2004 NGW_Расчет показаетлей по труду 2007г._динамика запасов по срокам" xfId="502"/>
    <cellStyle name="_Plug_Transformation_Sibirginskiy mine_6m2004 NGW_Расчет показаетлей по труду 2007г._динамика запасов по срокам_ОПУ_МЭ_оперплан_июнь_с учетом_ГМЗ" xfId="503"/>
    <cellStyle name="_Plug_Transformation_Sibirginskiy mine_6m2004 NGW_Расчет показаетлей по труду 2007г._динамика запасов по срокам_ОПУ_МЭ_факт_апрель" xfId="504"/>
    <cellStyle name="_Plug_Transformation_Sibirginskiy mine_6m2004 NGW_Расчет показаетлей по труду 2007г._ОПУ_МЭ_оперплан_июнь_с учетом_ГМЗ" xfId="505"/>
    <cellStyle name="_Plug_Transformation_Sibirginskiy mine_6m2004 NGW_Расчет показаетлей по труду 2007г._ОПУ_МЭ_факт_апрель" xfId="506"/>
    <cellStyle name="_Plug_Transformation_Sibirginskiy mine_6m2004 NGW_факторный анализ январь" xfId="507"/>
    <cellStyle name="_Plug_Transformation_Sibirginskiy mine_6m2004 NGW_факторный анализ январь_динамика запасов по срокам" xfId="508"/>
    <cellStyle name="_Plug_Transformation_Sibirginskiy mine_6m2004 NGW_факторный анализ январь_динамика запасов по срокам_ОПУ_МЭ_оперплан_июнь_с учетом_ГМЗ" xfId="509"/>
    <cellStyle name="_Plug_Transformation_Sibirginskiy mine_6m2004 NGW_факторный анализ январь_динамика запасов по срокам_ОПУ_МЭ_факт_апрель" xfId="510"/>
    <cellStyle name="_Plug_Transformation_Sibirginskiy mine_6m2004 NGW_факторный анализ январь_ОПУ_МЭ_оперплан_июнь_с учетом_ГМЗ" xfId="511"/>
    <cellStyle name="_Plug_Transformation_Sibirginskiy mine_6m2004 NGW_факторный анализ январь_ОПУ_МЭ_факт_апрель" xfId="512"/>
    <cellStyle name="_Plug_Transformation_Sibirginskiy mine_6m2004 NGW_февраль структура затрат   на 13.03.07" xfId="513"/>
    <cellStyle name="_Plug_Transformation_Sibirginskiy mine_6m2004 NGW_февраль структура затрат   на 13.03.07_динамика запасов по срокам" xfId="514"/>
    <cellStyle name="_Plug_Transformation_Sibirginskiy mine_6m2004 NGW_февраль структура затрат   на 13.03.07_динамика запасов по срокам_ОПУ_МЭ_оперплан_июнь_с учетом_ГМЗ" xfId="515"/>
    <cellStyle name="_Plug_Transformation_Sibirginskiy mine_6m2004 NGW_февраль структура затрат   на 13.03.07_динамика запасов по срокам_ОПУ_МЭ_факт_апрель" xfId="516"/>
    <cellStyle name="_Plug_Transformation_Sibirginskiy mine_6m2004 NGW_февраль структура затрат   на 13.03.07_ОПУ_МЭ_оперплан_июнь_с учетом_ГМЗ" xfId="517"/>
    <cellStyle name="_Plug_Transformation_Sibirginskiy mine_6m2004 NGW_февраль структура затрат   на 13.03.07_ОПУ_МЭ_факт_апрель" xfId="518"/>
    <cellStyle name="_Plug_Внереализационные расходы на 19.03.07" xfId="519"/>
    <cellStyle name="_Plug_Внереализационные расходы на 19.03.07_динамика запасов по срокам" xfId="520"/>
    <cellStyle name="_Plug_Внереализационные расходы на 19.03.07_динамика запасов по срокам_ОПУ_МЭ_оперплан_июнь_с учетом_ГМЗ" xfId="521"/>
    <cellStyle name="_Plug_Внереализационные расходы на 19.03.07_динамика запасов по срокам_ОПУ_МЭ_факт_апрель" xfId="522"/>
    <cellStyle name="_Plug_Внереализационные расходы на 19.03.07_ОПУ_МЭ_оперплан_июнь_с учетом_ГМЗ" xfId="523"/>
    <cellStyle name="_Plug_Внереализационные расходы на 19.03.07_ОПУ_МЭ_факт_апрель" xfId="524"/>
    <cellStyle name="_Plug_ВСХ" xfId="525"/>
    <cellStyle name="_Plug_ВСХ_динамика запасов по срокам" xfId="526"/>
    <cellStyle name="_Plug_ВСХ_динамика запасов по срокам_ОПУ_МЭ_оперплан_июнь_с учетом_ГМЗ" xfId="527"/>
    <cellStyle name="_Plug_ВСХ_динамика запасов по срокам_ОПУ_МЭ_факт_апрель" xfId="528"/>
    <cellStyle name="_Plug_ВСХ_ОПУ_МЭ_оперплан_июнь_с учетом_ГМЗ" xfId="529"/>
    <cellStyle name="_Plug_ВСХ_ОПУ_МЭ_факт_апрель" xfId="530"/>
    <cellStyle name="_Plug_ГААП 1 полугодие от Том.раз." xfId="531"/>
    <cellStyle name="_Plug_ГААП 1 полугодие от Том.раз._Внереализационные расходы на 19.03.07" xfId="532"/>
    <cellStyle name="_Plug_ГААП 1 полугодие от Том.раз._Внереализационные расходы на 19.03.07_динамика запасов по срокам" xfId="533"/>
    <cellStyle name="_Plug_ГААП 1 полугодие от Том.раз._Внереализационные расходы на 19.03.07_динамика запасов по срокам_ОПУ_МЭ_оперплан_июнь_с учетом_ГМЗ" xfId="534"/>
    <cellStyle name="_Plug_ГААП 1 полугодие от Том.раз._Внереализационные расходы на 19.03.07_динамика запасов по срокам_ОПУ_МЭ_факт_апрель" xfId="535"/>
    <cellStyle name="_Plug_ГААП 1 полугодие от Том.раз._Внереализационные расходы на 19.03.07_ОПУ_МЭ_оперплан_июнь_с учетом_ГМЗ" xfId="536"/>
    <cellStyle name="_Plug_ГААП 1 полугодие от Том.раз._Внереализационные расходы на 19.03.07_ОПУ_МЭ_факт_апрель" xfId="537"/>
    <cellStyle name="_Plug_ГААП 1 полугодие от Том.раз._ВСХ" xfId="538"/>
    <cellStyle name="_Plug_ГААП 1 полугодие от Том.раз._ВСХ_динамика запасов по срокам" xfId="539"/>
    <cellStyle name="_Plug_ГААП 1 полугодие от Том.раз._ВСХ_динамика запасов по срокам_ОПУ_МЭ_оперплан_июнь_с учетом_ГМЗ" xfId="540"/>
    <cellStyle name="_Plug_ГААП 1 полугодие от Том.раз._ВСХ_динамика запасов по срокам_ОПУ_МЭ_факт_апрель" xfId="541"/>
    <cellStyle name="_Plug_ГААП 1 полугодие от Том.раз._ВСХ_ОПУ_МЭ_оперплан_июнь_с учетом_ГМЗ" xfId="542"/>
    <cellStyle name="_Plug_ГААП 1 полугодие от Том.раз._ВСХ_ОПУ_МЭ_факт_апрель" xfId="543"/>
    <cellStyle name="_Plug_ГААП 1 полугодие от Том.раз._динамика запасов по срокам" xfId="544"/>
    <cellStyle name="_Plug_ГААП 1 полугодие от Том.раз._динамика запасов по срокам_ОПУ_МЭ_оперплан_июнь_с учетом_ГМЗ" xfId="545"/>
    <cellStyle name="_Plug_ГААП 1 полугодие от Том.раз._динамика запасов по срокам_ОПУ_МЭ_факт_апрель" xfId="546"/>
    <cellStyle name="_Plug_ГААП 1 полугодие от Том.раз._Ижсталь_сарех_6м июнь (отчет 59 в их форме)" xfId="547"/>
    <cellStyle name="_Plug_ГААП 1 полугодие от Том.раз._Ижсталь_сарех_6м июнь (отчет 59 в их форме)_ОПУ_МЭ_оперплан_июнь_с учетом_ГМЗ" xfId="548"/>
    <cellStyle name="_Plug_ГААП 1 полугодие от Том.раз._Ижсталь_сарех_6м июнь (отчет 59 в их форме)_ОПУ_МЭ_факт_апрель" xfId="549"/>
    <cellStyle name="_Plug_ГААП 1 полугодие от Том.раз._ОПУ_МЭ_оперплан_июнь_с учетом_ГМЗ" xfId="550"/>
    <cellStyle name="_Plug_ГААП 1 полугодие от Том.раз._ОПУ_МЭ_факт_апрель" xfId="551"/>
    <cellStyle name="_Plug_ГААП 1 полугодие от Том.раз._План загрузки на февраль 2007 г от 11.01.07 актуализированный" xfId="552"/>
    <cellStyle name="_Plug_ГААП 1 полугодие от Том.раз._План загрузки на февраль 2007 г от 11.01.07 актуализированный_динамика запасов по срокам" xfId="553"/>
    <cellStyle name="_Plug_ГААП 1 полугодие от Том.раз._План загрузки на февраль 2007 г от 11.01.07 актуализированный_динамика запасов по срокам_ОПУ_МЭ_оперплан_июнь_с учетом_ГМЗ" xfId="554"/>
    <cellStyle name="_Plug_ГААП 1 полугодие от Том.раз._План загрузки на февраль 2007 г от 11.01.07 актуализированный_динамика запасов по срокам_ОПУ_МЭ_факт_апрель" xfId="555"/>
    <cellStyle name="_Plug_ГААП 1 полугодие от Том.раз._План загрузки на февраль 2007 г от 11.01.07 актуализированный_ОПУ_МЭ_оперплан_июнь_с учетом_ГМЗ" xfId="556"/>
    <cellStyle name="_Plug_ГААП 1 полугодие от Том.раз._План загрузки на февраль 2007 г от 11.01.07 актуализированный_ОПУ_МЭ_факт_апрель" xfId="557"/>
    <cellStyle name="_Plug_ГААП 1 полугодие от Том.раз._ПЛАН по ТРУДУ 2007г.(помесячно)" xfId="558"/>
    <cellStyle name="_Plug_ГААП 1 полугодие от Том.раз._ПЛАН по ТРУДУ 2007г.(помесячно)_динамика запасов по срокам" xfId="559"/>
    <cellStyle name="_Plug_ГААП 1 полугодие от Том.раз._ПЛАН по ТРУДУ 2007г.(помесячно)_динамика запасов по срокам_ОПУ_МЭ_оперплан_июнь_с учетом_ГМЗ" xfId="560"/>
    <cellStyle name="_Plug_ГААП 1 полугодие от Том.раз._ПЛАН по ТРУДУ 2007г.(помесячно)_динамика запасов по срокам_ОПУ_МЭ_факт_апрель" xfId="561"/>
    <cellStyle name="_Plug_ГААП 1 полугодие от Том.раз._ПЛАН по ТРУДУ 2007г.(помесячно)_ОПУ_МЭ_оперплан_июнь_с учетом_ГМЗ" xfId="562"/>
    <cellStyle name="_Plug_ГААП 1 полугодие от Том.раз._ПЛАН по ТРУДУ 2007г.(помесячно)_ОПУ_МЭ_факт_апрель" xfId="563"/>
    <cellStyle name="_Plug_ГААП 1 полугодие от Том.раз._ППСТиП на 2007г полный файл 26.12.06г.(2006 ожидаем 10 мес факт+ ноябрь и декабрь план)" xfId="564"/>
    <cellStyle name="_Plug_ГААП 1 полугодие от Том.раз._ППСТиП на 2007г полный файл 26.12.06г.(2006 ожидаем 10 мес факт+ ноябрь и декабрь план)_ОПУ_МЭ_оперплан_июнь_с учетом_ГМЗ" xfId="565"/>
    <cellStyle name="_Plug_ГААП 1 полугодие от Том.раз._ППСТиП на 2007г полный файл 26.12.06г.(2006 ожидаем 10 мес факт+ ноябрь и декабрь план)_ОПУ_МЭ_факт_апрель" xfId="566"/>
    <cellStyle name="_Plug_ГААП 1 полугодие от Том.раз._Расчет показаетлей по труду 2007г." xfId="567"/>
    <cellStyle name="_Plug_ГААП 1 полугодие от Том.раз._Расчет показаетлей по труду 2007г._динамика запасов по срокам" xfId="568"/>
    <cellStyle name="_Plug_ГААП 1 полугодие от Том.раз._Расчет показаетлей по труду 2007г._динамика запасов по срокам_ОПУ_МЭ_оперплан_июнь_с учетом_ГМЗ" xfId="569"/>
    <cellStyle name="_Plug_ГААП 1 полугодие от Том.раз._Расчет показаетлей по труду 2007г._динамика запасов по срокам_ОПУ_МЭ_факт_апрель" xfId="570"/>
    <cellStyle name="_Plug_ГААП 1 полугодие от Том.раз._Расчет показаетлей по труду 2007г._ОПУ_МЭ_оперплан_июнь_с учетом_ГМЗ" xfId="571"/>
    <cellStyle name="_Plug_ГААП 1 полугодие от Том.раз._Расчет показаетлей по труду 2007г._ОПУ_МЭ_факт_апрель" xfId="572"/>
    <cellStyle name="_Plug_ГААП 1 полугодие от Том.раз._факторный анализ январь" xfId="573"/>
    <cellStyle name="_Plug_ГААП 1 полугодие от Том.раз._факторный анализ январь_динамика запасов по срокам" xfId="574"/>
    <cellStyle name="_Plug_ГААП 1 полугодие от Том.раз._факторный анализ январь_динамика запасов по срокам_ОПУ_МЭ_оперплан_июнь_с учетом_ГМЗ" xfId="575"/>
    <cellStyle name="_Plug_ГААП 1 полугодие от Том.раз._факторный анализ январь_динамика запасов по срокам_ОПУ_МЭ_факт_апрель" xfId="576"/>
    <cellStyle name="_Plug_ГААП 1 полугодие от Том.раз._факторный анализ январь_ОПУ_МЭ_оперплан_июнь_с учетом_ГМЗ" xfId="577"/>
    <cellStyle name="_Plug_ГААП 1 полугодие от Том.раз._факторный анализ январь_ОПУ_МЭ_факт_апрель" xfId="578"/>
    <cellStyle name="_Plug_ГААП 1 полугодие от Том.раз._февраль структура затрат   на 13.03.07" xfId="579"/>
    <cellStyle name="_Plug_ГААП 1 полугодие от Том.раз._февраль структура затрат   на 13.03.07_динамика запасов по срокам" xfId="580"/>
    <cellStyle name="_Plug_ГААП 1 полугодие от Том.раз._февраль структура затрат   на 13.03.07_динамика запасов по срокам_ОПУ_МЭ_оперплан_июнь_с учетом_ГМЗ" xfId="581"/>
    <cellStyle name="_Plug_ГААП 1 полугодие от Том.раз._февраль структура затрат   на 13.03.07_динамика запасов по срокам_ОПУ_МЭ_факт_апрель" xfId="582"/>
    <cellStyle name="_Plug_ГААП 1 полугодие от Том.раз._февраль структура затрат   на 13.03.07_ОПУ_МЭ_оперплан_июнь_с учетом_ГМЗ" xfId="583"/>
    <cellStyle name="_Plug_ГААП 1 полугодие от Том.раз._февраль структура затрат   на 13.03.07_ОПУ_МЭ_факт_апрель" xfId="584"/>
    <cellStyle name="_Plug_ГААП 6 месяцев 2004г Ленина испр" xfId="585"/>
    <cellStyle name="_Plug_ГААП 6 месяцев 2004г Ленина испр_15_CF_dir" xfId="586"/>
    <cellStyle name="_Plug_ГААП 6 месяцев 2004г Ленина испр_15_CF_dir_ОПУ_МЭ_оперплан_июнь_с учетом_ГМЗ" xfId="587"/>
    <cellStyle name="_Plug_ГААП 6 месяцев 2004г Ленина испр_15_CF_dir_ОПУ_МЭ_факт_апрель" xfId="588"/>
    <cellStyle name="_Plug_ГААП 6 месяцев 2004г Ленина испр_иж_план 2008" xfId="589"/>
    <cellStyle name="_Plug_ГААП 6 месяцев 2004г Ленина испр_иж_план 2008_к утв" xfId="590"/>
    <cellStyle name="_Plug_ГААП 6 месяцев 2004г Ленина испр_иж_план 2008_к утв_ОПУ_МЭ_оперплан_июнь_с учетом_ГМЗ" xfId="591"/>
    <cellStyle name="_Plug_ГААП 6 месяцев 2004г Ленина испр_иж_план 2008_к утв_ОПУ_МЭ_факт_апрель" xfId="592"/>
    <cellStyle name="_Plug_ГААП 6 месяцев 2004г Ленина испр_иж_план 2008_ОПУ_МЭ_оперплан_июнь_с учетом_ГМЗ" xfId="593"/>
    <cellStyle name="_Plug_ГААП 6 месяцев 2004г Ленина испр_иж_план 2008_ОПУ_МЭ_факт_апрель" xfId="594"/>
    <cellStyle name="_Plug_ГААП 6 месяцев 2004г Ленина испр_иж_проект Бюджета_2007_11.01.07" xfId="595"/>
    <cellStyle name="_Plug_ГААП 6 месяцев 2004г Ленина испр_иж_проект Бюджета_2007_11.01.07_Выручка 2008г." xfId="596"/>
    <cellStyle name="_Plug_ГААП 6 месяцев 2004г Ленина испр_иж_проект Бюджета_2007_11.01.07_Выручка 2008г._ОПУ_МЭ_оперплан_июнь_с учетом_ГМЗ" xfId="597"/>
    <cellStyle name="_Plug_ГААП 6 месяцев 2004г Ленина испр_иж_проект Бюджета_2007_11.01.07_Выручка 2008г._ОПУ_МЭ_факт_апрель" xfId="598"/>
    <cellStyle name="_Plug_ГААП 6 месяцев 2004г Ленина испр_Ижсталь_сарех_6м июнь (отчет 59 в их форме)" xfId="599"/>
    <cellStyle name="_Plug_ГААП 6 месяцев 2004г Ленина испр_Ижсталь_сарех_6м июнь (отчет 59 в их форме)_динамика запасов по срокам" xfId="600"/>
    <cellStyle name="_Plug_ГААП 6 месяцев 2004г Ленина испр_Ижсталь_сарех_6м июнь (отчет 59 в их форме)_динамика запасов по срокам_ОПУ_МЭ_оперплан_июнь_с учетом_ГМЗ" xfId="601"/>
    <cellStyle name="_Plug_ГААП 6 месяцев 2004г Ленина испр_Ижсталь_сарех_6м июнь (отчет 59 в их форме)_динамика запасов по срокам_ОПУ_МЭ_факт_апрель" xfId="602"/>
    <cellStyle name="_Plug_ГААП 6 месяцев 2004г Ленина испр_Ижсталь_сарех_6м июнь (отчет 59 в их форме)_ОПУ_МЭ_оперплан_июнь_с учетом_ГМЗ" xfId="603"/>
    <cellStyle name="_Plug_ГААП 6 месяцев 2004г Ленина испр_Ижсталь_сарех_6м июнь (отчет 59 в их форме)_ОПУ_МЭ_факт_апрель" xfId="604"/>
    <cellStyle name="_Plug_ГААП 6 месяцев 2004г Ленина испр_Книга1" xfId="605"/>
    <cellStyle name="_Plug_ГААП 6 месяцев 2004г Ленина испр_Книга1_ОПУ_МЭ_оперплан_июнь_с учетом_ГМЗ" xfId="606"/>
    <cellStyle name="_Plug_ГААП 6 месяцев 2004г Ленина испр_Книга1_ОПУ_МЭ_факт_апрель" xfId="607"/>
    <cellStyle name="_Plug_ГААП 6 месяцев 2004г Ленина испр_ПЛАН по ТРУДУ 2007г.(помесячно)" xfId="608"/>
    <cellStyle name="_Plug_ГААП 6 месяцев 2004г Ленина испр_ПЛАН по ТРУДУ 2007г.(помесячно)_Выручка 2008г." xfId="609"/>
    <cellStyle name="_Plug_ГААП 6 месяцев 2004г Ленина испр_ПЛАН по ТРУДУ 2007г.(помесячно)_Выручка 2008г._ОПУ_МЭ_оперплан_июнь_с учетом_ГМЗ" xfId="610"/>
    <cellStyle name="_Plug_ГААП 6 месяцев 2004г Ленина испр_ПЛАН по ТРУДУ 2007г.(помесячно)_Выручка 2008г._ОПУ_МЭ_факт_апрель" xfId="611"/>
    <cellStyle name="_Plug_ГААП 6 месяцев 2004г Ленина испр_ПЛАН по ТРУДУ 2007г.(помесячно)_иж_план 2008" xfId="612"/>
    <cellStyle name="_Plug_ГААП 6 месяцев 2004г Ленина испр_ПЛАН по ТРУДУ 2007г.(помесячно)_иж_план 2008_ОПУ_МЭ_оперплан_июнь_с учетом_ГМЗ" xfId="613"/>
    <cellStyle name="_Plug_ГААП 6 месяцев 2004г Ленина испр_ПЛАН по ТРУДУ 2007г.(помесячно)_иж_план 2008_ОПУ_МЭ_факт_апрель" xfId="614"/>
    <cellStyle name="_Plug_ГААП 6 месяцев 2004г Ленина испр_ПЛАН по ТРУДУ 2007г.(помесячно)_Книга1" xfId="615"/>
    <cellStyle name="_Plug_ГААП 6 месяцев 2004г Ленина испр_ПЛАН по ТРУДУ 2007г.(помесячно)_Книга1_ОПУ_МЭ_оперплан_июнь_с учетом_ГМЗ" xfId="616"/>
    <cellStyle name="_Plug_ГААП 6 месяцев 2004г Ленина испр_ПЛАН по ТРУДУ 2007г.(помесячно)_Книга1_ОПУ_МЭ_факт_апрель" xfId="617"/>
    <cellStyle name="_Plug_ГААП 6 месяцев 2004г Ленина испр_ПЛАН по ТРУДУ 2007г.(помесячно)_ОПУ_МЭ_оперплан_июнь_с учетом_ГМЗ" xfId="618"/>
    <cellStyle name="_Plug_ГААП 6 месяцев 2004г Ленина испр_ПЛАН по ТРУДУ 2007г.(помесячно)_ОПУ_МЭ_факт_апрель" xfId="619"/>
    <cellStyle name="_Plug_ГААП 6 месяцев 2004г Ленина испр_ПЛАН по ТРУДУ 2007г.(помесячно)_ППСТиП 2008 бюджет  (10.12.2007 с новыми ценами)" xfId="620"/>
    <cellStyle name="_Plug_ГААП 6 месяцев 2004г Ленина испр_ПЛАН по ТРУДУ 2007г.(помесячно)_ППСТиП 2008 бюджет  (10.12.2007 с новыми ценами)_ОПУ_МЭ_оперплан_июнь_с учетом_ГМЗ" xfId="621"/>
    <cellStyle name="_Plug_ГААП 6 месяцев 2004г Ленина испр_ПЛАН по ТРУДУ 2007г.(помесячно)_ППСТиП 2008 бюджет  (10.12.2007 с новыми ценами)_ОПУ_МЭ_факт_апрель" xfId="622"/>
    <cellStyle name="_Plug_ГААП 6 месяцев 2004г Ленина испр_ПЛАН по ТРУДУ 2007г.(помесячно)_ППСТиП 2008 бюджет  (14.11.07)" xfId="623"/>
    <cellStyle name="_Plug_ГААП 6 месяцев 2004г Ленина испр_ПЛАН по ТРУДУ 2007г.(помесячно)_ППСТиП 2008 бюджет  (14.11.07)_ОПУ_МЭ_оперплан_июнь_с учетом_ГМЗ" xfId="624"/>
    <cellStyle name="_Plug_ГААП 6 месяцев 2004г Ленина испр_ПЛАН по ТРУДУ 2007г.(помесячно)_ППСТиП 2008 бюджет  (14.11.07)_ОПУ_МЭ_факт_апрель" xfId="625"/>
    <cellStyle name="_Plug_ГААП 6 месяцев 2004г Ленина испр_ПЛАН по ТРУДУ 2007г.(помесячно)_ППСТиП 2008 бюджет после Москвы (31.10.07)" xfId="626"/>
    <cellStyle name="_Plug_ГААП 6 месяцев 2004г Ленина испр_ПЛАН по ТРУДУ 2007г.(помесячно)_ППСТиП 2008 бюджет после Москвы (31.10.07)_ОПУ_МЭ_оперплан_июнь_с учетом_ГМЗ" xfId="627"/>
    <cellStyle name="_Plug_ГААП 6 месяцев 2004г Ленина испр_ПЛАН по ТРУДУ 2007г.(помесячно)_ППСТиП 2008 бюджет после Москвы (31.10.07)_ОПУ_МЭ_факт_апрель" xfId="628"/>
    <cellStyle name="_Plug_ГААП 6 месяцев 2004г Ленина испр_ППСТиП на 2007г вариант 26.12.06г. (2006 ожидаем 10 мес факт+ ноябрь и декабрь план)" xfId="629"/>
    <cellStyle name="_Plug_ГААП 6 месяцев 2004г Ленина испр_ППСТиП на 2007г вариант 26.12.06г. (2006 ожидаем 10 мес факт+ ноябрь и декабрь план)_ОПУ_МЭ_оперплан_июнь_с учетом_ГМЗ" xfId="630"/>
    <cellStyle name="_Plug_ГААП 6 месяцев 2004г Ленина испр_ППСТиП на 2007г вариант 26.12.06г. (2006 ожидаем 10 мес факт+ ноябрь и декабрь план)_ОПУ_МЭ_факт_апрель" xfId="631"/>
    <cellStyle name="_Plug_ГААП 6 месяцев 2004г Ленина испр_ППСТиП на 2007г полный файл 10.01.07г.(2006 ожидаем 11 мес факт+ декабрь оперативный план)" xfId="632"/>
    <cellStyle name="_Plug_ГААП 6 месяцев 2004г Ленина испр_ППСТиП на 2007г полный файл 10.01.07г.(2006 ожидаем 11 мес факт+ декабрь оперативный план)_ОПУ_МЭ_оперплан_июнь_с учетом_ГМЗ" xfId="633"/>
    <cellStyle name="_Plug_ГААП 6 месяцев 2004г Ленина испр_ППСТиП на 2007г полный файл 10.01.07г.(2006 ожидаем 11 мес факт+ декабрь оперативный план)_ОПУ_МЭ_факт_апрель" xfId="634"/>
    <cellStyle name="_Plug_ГААП 6 месяцев 2004г Ленина испр_Расчет показаетлей по труду 2007г." xfId="635"/>
    <cellStyle name="_Plug_ГААП 6 месяцев 2004г Ленина испр_Расчет показаетлей по труду 2007г._Внереализационные расходы на 19.03.07" xfId="636"/>
    <cellStyle name="_Plug_ГААП 6 месяцев 2004г Ленина испр_Расчет показаетлей по труду 2007г._Внереализационные расходы на 19.03.07_ОПУ_МЭ_оперплан_июнь_с учетом_ГМЗ" xfId="637"/>
    <cellStyle name="_Plug_ГААП 6 месяцев 2004г Ленина испр_Расчет показаетлей по труду 2007г._Внереализационные расходы на 19.03.07_ОПУ_МЭ_факт_апрель" xfId="638"/>
    <cellStyle name="_Plug_ГААП 6 месяцев 2004г Ленина испр_Расчет показаетлей по труду 2007г._ВСХ" xfId="639"/>
    <cellStyle name="_Plug_ГААП 6 месяцев 2004г Ленина испр_Расчет показаетлей по труду 2007г._ВСХ_ОПУ_МЭ_оперплан_июнь_с учетом_ГМЗ" xfId="640"/>
    <cellStyle name="_Plug_ГААП 6 месяцев 2004г Ленина испр_Расчет показаетлей по труду 2007г._ВСХ_ОПУ_МЭ_факт_апрель" xfId="641"/>
    <cellStyle name="_Plug_ГААП 6 месяцев 2004г Ленина испр_Расчет показаетлей по труду 2007г._Выручка 2008г." xfId="642"/>
    <cellStyle name="_Plug_ГААП 6 месяцев 2004г Ленина испр_Расчет показаетлей по труду 2007г._Выручка 2008г._ОПУ_МЭ_оперплан_июнь_с учетом_ГМЗ" xfId="643"/>
    <cellStyle name="_Plug_ГААП 6 месяцев 2004г Ленина испр_Расчет показаетлей по труду 2007г._Выручка 2008г._ОПУ_МЭ_факт_апрель" xfId="644"/>
    <cellStyle name="_Plug_ГААП 6 месяцев 2004г Ленина испр_Расчет показаетлей по труду 2007г._иж_план 2008" xfId="645"/>
    <cellStyle name="_Plug_ГААП 6 месяцев 2004г Ленина испр_Расчет показаетлей по труду 2007г._иж_план 2008_ОПУ_МЭ_оперплан_июнь_с учетом_ГМЗ" xfId="646"/>
    <cellStyle name="_Plug_ГААП 6 месяцев 2004г Ленина испр_Расчет показаетлей по труду 2007г._иж_план 2008_ОПУ_МЭ_факт_апрель" xfId="647"/>
    <cellStyle name="_Plug_ГААП 6 месяцев 2004г Ленина испр_Расчет показаетлей по труду 2007г._иж_проект Бюджета_2007_11.01.07" xfId="648"/>
    <cellStyle name="_Plug_ГААП 6 месяцев 2004г Ленина испр_Расчет показаетлей по труду 2007г._иж_проект Бюджета_2007_11.01.07_Выручка 2008г." xfId="649"/>
    <cellStyle name="_Plug_ГААП 6 месяцев 2004г Ленина испр_Расчет показаетлей по труду 2007г._иж_проект Бюджета_2007_11.01.07_Выручка 2008г._ОПУ_МЭ_оперплан_июнь_с учетом_ГМЗ" xfId="650"/>
    <cellStyle name="_Plug_ГААП 6 месяцев 2004г Ленина испр_Расчет показаетлей по труду 2007г._иж_проект Бюджета_2007_11.01.07_Выручка 2008г._ОПУ_МЭ_факт_апрель" xfId="651"/>
    <cellStyle name="_Plug_ГААП 6 месяцев 2004г Ленина испр_Расчет показаетлей по труду 2007г._Книга1" xfId="652"/>
    <cellStyle name="_Plug_ГААП 6 месяцев 2004г Ленина испр_Расчет показаетлей по труду 2007г._Книга1_ОПУ_МЭ_оперплан_июнь_с учетом_ГМЗ" xfId="653"/>
    <cellStyle name="_Plug_ГААП 6 месяцев 2004г Ленина испр_Расчет показаетлей по труду 2007г._Книга1_ОПУ_МЭ_факт_апрель" xfId="654"/>
    <cellStyle name="_Plug_ГААП 6 месяцев 2004г Ленина испр_Расчет показаетлей по труду 2007г._ОПУ_МЭ_оперплан_июнь_с учетом_ГМЗ" xfId="655"/>
    <cellStyle name="_Plug_ГААП 6 месяцев 2004г Ленина испр_Расчет показаетлей по труду 2007г._ОПУ_МЭ_факт_апрель" xfId="656"/>
    <cellStyle name="_Plug_ГААП 6 месяцев 2004г Ленина испр_Расчет показаетлей по труду 2007г._План загрузки на февраль 2007 г от 11.01.07 актуализированный" xfId="657"/>
    <cellStyle name="_Plug_ГААП 6 месяцев 2004г Ленина испр_Расчет показаетлей по труду 2007г._План загрузки на февраль 2007 г от 11.01.07 актуализированный_ОПУ_МЭ_оперплан_июнь_с учетом_ГМЗ" xfId="658"/>
    <cellStyle name="_Plug_ГААП 6 месяцев 2004г Ленина испр_Расчет показаетлей по труду 2007г._План загрузки на февраль 2007 г от 11.01.07 актуализированный_ОПУ_МЭ_факт_апрель" xfId="659"/>
    <cellStyle name="_Plug_ГААП 6 месяцев 2004г Ленина испр_Расчет показаетлей по труду 2007г._ППСТиП 2008 бюджет  (10.12.2007 с новыми ценами)" xfId="660"/>
    <cellStyle name="_Plug_ГААП 6 месяцев 2004г Ленина испр_Расчет показаетлей по труду 2007г._ППСТиП 2008 бюджет  (10.12.2007 с новыми ценами)_ОПУ_МЭ_оперплан_июнь_с учетом_ГМЗ" xfId="661"/>
    <cellStyle name="_Plug_ГААП 6 месяцев 2004г Ленина испр_Расчет показаетлей по труду 2007г._ППСТиП 2008 бюджет  (10.12.2007 с новыми ценами)_ОПУ_МЭ_факт_апрель" xfId="662"/>
    <cellStyle name="_Plug_ГААП 6 месяцев 2004г Ленина испр_Расчет показаетлей по труду 2007г._ППСТиП 2008 бюджет  (14.11.07)" xfId="663"/>
    <cellStyle name="_Plug_ГААП 6 месяцев 2004г Ленина испр_Расчет показаетлей по труду 2007г._ППСТиП 2008 бюджет  (14.11.07)_ОПУ_МЭ_оперплан_июнь_с учетом_ГМЗ" xfId="664"/>
    <cellStyle name="_Plug_ГААП 6 месяцев 2004г Ленина испр_Расчет показаетлей по труду 2007г._ППСТиП 2008 бюджет  (14.11.07)_ОПУ_МЭ_факт_апрель" xfId="665"/>
    <cellStyle name="_Plug_ГААП 6 месяцев 2004г Ленина испр_Расчет показаетлей по труду 2007г._ППСТиП 2008 бюджет после Москвы (31.10.07)" xfId="666"/>
    <cellStyle name="_Plug_ГААП 6 месяцев 2004г Ленина испр_Расчет показаетлей по труду 2007г._ППСТиП 2008 бюджет после Москвы (31.10.07)_ОПУ_МЭ_оперплан_июнь_с учетом_ГМЗ" xfId="667"/>
    <cellStyle name="_Plug_ГААП 6 месяцев 2004г Ленина испр_Расчет показаетлей по труду 2007г._ППСТиП 2008 бюджет после Москвы (31.10.07)_ОПУ_МЭ_факт_апрель" xfId="668"/>
    <cellStyle name="_Plug_ГААП 6 месяцев 2004г Ленина испр_Расчет показаетлей по труду 2007г._ППСТиП на 2007г полный файл 10.01.07г.(2006 ожидаем 11 мес факт+ декабрь оперативный план)" xfId="669"/>
    <cellStyle name="_Plug_ГААП 6 месяцев 2004г Ленина испр_Расчет показаетлей по труду 2007г._ППСТиП на 2007г полный файл 10.01.07г.(2006 ожидаем 11 мес факт+ декабрь оперативный план)_ОПУ_МЭ_оперплан_июнь_с учетом_ГМЗ" xfId="670"/>
    <cellStyle name="_Plug_ГААП 6 месяцев 2004г Ленина испр_Расчет показаетлей по труду 2007г._ППСТиП на 2007г полный файл 10.01.07г.(2006 ожидаем 11 мес факт+ декабрь оперативный план)_ОПУ_МЭ_факт_апрель" xfId="671"/>
    <cellStyle name="_Plug_ГААП 6 месяцев 2004г Ленина испр_Расчет показаетлей по труду 2007г._факторный анализ январь" xfId="672"/>
    <cellStyle name="_Plug_ГААП 6 месяцев 2004г Ленина испр_Расчет показаетлей по труду 2007г._факторный анализ январь_ОПУ_МЭ_оперплан_июнь_с учетом_ГМЗ" xfId="673"/>
    <cellStyle name="_Plug_ГААП 6 месяцев 2004г Ленина испр_Расчет показаетлей по труду 2007г._факторный анализ январь_ОПУ_МЭ_факт_апрель" xfId="674"/>
    <cellStyle name="_Plug_ГААП 6 месяцев 2004г Ленина испр_Расчет показаетлей по труду 2007г._февраль структура затрат   на 13.03.07" xfId="675"/>
    <cellStyle name="_Plug_ГААП 6 месяцев 2004г Ленина испр_Расчет показаетлей по труду 2007г._февраль структура затрат   на 13.03.07_ОПУ_МЭ_оперплан_июнь_с учетом_ГМЗ" xfId="676"/>
    <cellStyle name="_Plug_ГААП 6 месяцев 2004г Ленина испр_Расчет показаетлей по труду 2007г._февраль структура затрат   на 13.03.07_ОПУ_МЭ_факт_апрель" xfId="677"/>
    <cellStyle name="_Plug_ГААП 6 месяцев 2004г Ленина испр_Свод оборачиваемость Запасов _формат " xfId="678"/>
    <cellStyle name="_Plug_ГААП 6 месяцев 2004г Ленина испр_Свод оборачиваемость Запасов _формат _ОПУ_МЭ_оперплан_июнь_с учетом_ГМЗ" xfId="679"/>
    <cellStyle name="_Plug_ГААП 6 месяцев 2004г Ленина испр_Свод оборачиваемость Запасов _формат _ОПУ_МЭ_факт_апрель" xfId="680"/>
    <cellStyle name="_Plug_ГААП 6 месяцев 2004г Ленина испр_Свод оборачиваемость Запасов Q3 2007_от 27-09-07 " xfId="681"/>
    <cellStyle name="_Plug_ГААП 6 месяцев 2004г Ленина испр_Свод оборачиваемость Запасов Q3 2007_от 27-09-07 _ОПУ_МЭ_оперплан_июнь_с учетом_ГМЗ" xfId="682"/>
    <cellStyle name="_Plug_ГААП 6 месяцев 2004г Ленина испр_Свод оборачиваемость Запасов Q3 2007_от 27-09-07 _ОПУ_МЭ_факт_апрель" xfId="683"/>
    <cellStyle name="_Plug_ГААП 6 месяцев 2004г Ленина испр_таблицы отд 5 (Приказ №50-УК от 31.07.07)" xfId="684"/>
    <cellStyle name="_Plug_ГААП 6 месяцев 2004г Ленина испр_таблицы отд 5 (Приказ №50-УК от 31.07.07)_динамика запасов по срокам" xfId="685"/>
    <cellStyle name="_Plug_ГААП 6 месяцев 2004г Ленина испр_таблицы отд 5 (Приказ №50-УК от 31.07.07)_динамика запасов по срокам_ОПУ_МЭ_оперплан_июнь_с учетом_ГМЗ" xfId="686"/>
    <cellStyle name="_Plug_ГААП 6 месяцев 2004г Ленина испр_таблицы отд 5 (Приказ №50-УК от 31.07.07)_динамика запасов по срокам_ОПУ_МЭ_факт_апрель" xfId="687"/>
    <cellStyle name="_Plug_ГААП 6 месяцев 2004г Ленина испр_таблицы отд 5 (Приказ №50-УК от 31.07.07)_ОПУ_МЭ_оперплан_июнь_с учетом_ГМЗ" xfId="688"/>
    <cellStyle name="_Plug_ГААП 6 месяцев 2004г Ленина испр_таблицы отд 5 (Приказ №50-УК от 31.07.07)_ОПУ_МЭ_факт_апрель" xfId="689"/>
    <cellStyle name="_Plug_ГААП 6 месяцев 2004г Ленина испр_факторный анализ выручки" xfId="690"/>
    <cellStyle name="_Plug_ГААП 6 месяцев 2004г Ленина испр_факторный анализ выручки_Выручка 2008г." xfId="691"/>
    <cellStyle name="_Plug_ГААП 6 месяцев 2004г Ленина испр_факторный анализ выручки_Выручка 2008г._ОПУ_МЭ_оперплан_июнь_с учетом_ГМЗ" xfId="692"/>
    <cellStyle name="_Plug_ГААП 6 месяцев 2004г Ленина испр_факторный анализ выручки_Выручка 2008г._ОПУ_МЭ_факт_апрель" xfId="693"/>
    <cellStyle name="_Plug_ГААП 6 месяцев 2004г Ленина испр_факторный анализ выручки_иж_план 2008" xfId="694"/>
    <cellStyle name="_Plug_ГААП 6 месяцев 2004г Ленина испр_факторный анализ выручки_иж_план 2008_ОПУ_МЭ_оперплан_июнь_с учетом_ГМЗ" xfId="695"/>
    <cellStyle name="_Plug_ГААП 6 месяцев 2004г Ленина испр_факторный анализ выручки_иж_план 2008_ОПУ_МЭ_факт_апрель" xfId="696"/>
    <cellStyle name="_Plug_ГААП 6 месяцев 2004г Ленина испр_факторный анализ выручки_Книга1" xfId="697"/>
    <cellStyle name="_Plug_ГААП 6 месяцев 2004г Ленина испр_факторный анализ выручки_Книга1_ОПУ_МЭ_оперплан_июнь_с учетом_ГМЗ" xfId="698"/>
    <cellStyle name="_Plug_ГААП 6 месяцев 2004г Ленина испр_факторный анализ выручки_Книга1_ОПУ_МЭ_факт_апрель" xfId="699"/>
    <cellStyle name="_Plug_ГААП 6 месяцев 2004г Ленина испр_факторный анализ выручки_ОПУ_МЭ_оперплан_июнь_с учетом_ГМЗ" xfId="700"/>
    <cellStyle name="_Plug_ГААП 6 месяцев 2004г Ленина испр_факторный анализ выручки_ОПУ_МЭ_факт_апрель" xfId="701"/>
    <cellStyle name="_Plug_ГААП 6 месяцев 2004г Ленина испр_факторный анализ выручки_ППСТиП 2008 бюджет  (10.12.2007 с новыми ценами)" xfId="702"/>
    <cellStyle name="_Plug_ГААП 6 месяцев 2004г Ленина испр_факторный анализ выручки_ППСТиП 2008 бюджет  (10.12.2007 с новыми ценами)_ОПУ_МЭ_оперплан_июнь_с учетом_ГМЗ" xfId="703"/>
    <cellStyle name="_Plug_ГААП 6 месяцев 2004г Ленина испр_факторный анализ выручки_ППСТиП 2008 бюджет  (10.12.2007 с новыми ценами)_ОПУ_МЭ_факт_апрель" xfId="704"/>
    <cellStyle name="_Plug_ГААП 6 месяцев 2004г Ленина испр_факторный анализ выручки_ППСТиП 2008 бюджет  (14.11.07)" xfId="705"/>
    <cellStyle name="_Plug_ГААП 6 месяцев 2004г Ленина испр_факторный анализ выручки_ППСТиП 2008 бюджет  (14.11.07)_ОПУ_МЭ_оперплан_июнь_с учетом_ГМЗ" xfId="706"/>
    <cellStyle name="_Plug_ГААП 6 месяцев 2004г Ленина испр_факторный анализ выручки_ППСТиП 2008 бюджет  (14.11.07)_ОПУ_МЭ_факт_апрель" xfId="707"/>
    <cellStyle name="_Plug_ГААП 6 месяцев 2004г Ленина испр_факторный анализ выручки_ППСТиП 2008 бюджет после Москвы (31.10.07)" xfId="708"/>
    <cellStyle name="_Plug_ГААП 6 месяцев 2004г Ленина испр_факторный анализ выручки_ППСТиП 2008 бюджет после Москвы (31.10.07)_ОПУ_МЭ_оперплан_июнь_с учетом_ГМЗ" xfId="709"/>
    <cellStyle name="_Plug_ГААП 6 месяцев 2004г Ленина испр_факторный анализ выручки_ППСТиП 2008 бюджет после Москвы (31.10.07)_ОПУ_МЭ_факт_апрель" xfId="710"/>
    <cellStyle name="_Plug_динамика запасов по срокам" xfId="711"/>
    <cellStyle name="_Plug_динамика запасов по срокам_ОПУ_МЭ_оперплан_июнь_с учетом_ГМЗ" xfId="712"/>
    <cellStyle name="_Plug_динамика запасов по срокам_ОПУ_МЭ_факт_апрель" xfId="713"/>
    <cellStyle name="_Plug_Дополнение к  GAAP 1 полуг 2004 г" xfId="714"/>
    <cellStyle name="_Plug_Дополнение к  GAAP 1 полуг 2004 г_15_CF_dir" xfId="715"/>
    <cellStyle name="_Plug_Дополнение к  GAAP 1 полуг 2004 г_15_CF_dir_ОПУ_МЭ_оперплан_июнь_с учетом_ГМЗ" xfId="716"/>
    <cellStyle name="_Plug_Дополнение к  GAAP 1 полуг 2004 г_15_CF_dir_ОПУ_МЭ_факт_апрель" xfId="717"/>
    <cellStyle name="_Plug_Дополнение к  GAAP 1 полуг 2004 г_иж_план 2008" xfId="718"/>
    <cellStyle name="_Plug_Дополнение к  GAAP 1 полуг 2004 г_иж_план 2008_к утв" xfId="719"/>
    <cellStyle name="_Plug_Дополнение к  GAAP 1 полуг 2004 г_иж_план 2008_к утв_ОПУ_МЭ_оперплан_июнь_с учетом_ГМЗ" xfId="720"/>
    <cellStyle name="_Plug_Дополнение к  GAAP 1 полуг 2004 г_иж_план 2008_к утв_ОПУ_МЭ_факт_апрель" xfId="721"/>
    <cellStyle name="_Plug_Дополнение к  GAAP 1 полуг 2004 г_иж_план 2008_ОПУ_МЭ_оперплан_июнь_с учетом_ГМЗ" xfId="722"/>
    <cellStyle name="_Plug_Дополнение к  GAAP 1 полуг 2004 г_иж_план 2008_ОПУ_МЭ_факт_апрель" xfId="723"/>
    <cellStyle name="_Plug_Дополнение к  GAAP 1 полуг 2004 г_иж_проект Бюджета_2007_11.01.07" xfId="724"/>
    <cellStyle name="_Plug_Дополнение к  GAAP 1 полуг 2004 г_иж_проект Бюджета_2007_11.01.07_Выручка 2008г." xfId="725"/>
    <cellStyle name="_Plug_Дополнение к  GAAP 1 полуг 2004 г_иж_проект Бюджета_2007_11.01.07_Выручка 2008г._ОПУ_МЭ_оперплан_июнь_с учетом_ГМЗ" xfId="726"/>
    <cellStyle name="_Plug_Дополнение к  GAAP 1 полуг 2004 г_иж_проект Бюджета_2007_11.01.07_Выручка 2008г._ОПУ_МЭ_факт_апрель" xfId="727"/>
    <cellStyle name="_Plug_Дополнение к  GAAP 1 полуг 2004 г_Ижсталь_сарех_6м июнь (отчет 59 в их форме)" xfId="728"/>
    <cellStyle name="_Plug_Дополнение к  GAAP 1 полуг 2004 г_Ижсталь_сарех_6м июнь (отчет 59 в их форме)_динамика запасов по срокам" xfId="729"/>
    <cellStyle name="_Plug_Дополнение к  GAAP 1 полуг 2004 г_Ижсталь_сарех_6м июнь (отчет 59 в их форме)_динамика запасов по срокам_ОПУ_МЭ_оперплан_июнь_с учетом_ГМЗ" xfId="730"/>
    <cellStyle name="_Plug_Дополнение к  GAAP 1 полуг 2004 г_Ижсталь_сарех_6м июнь (отчет 59 в их форме)_динамика запасов по срокам_ОПУ_МЭ_факт_апрель" xfId="731"/>
    <cellStyle name="_Plug_Дополнение к  GAAP 1 полуг 2004 г_Ижсталь_сарех_6м июнь (отчет 59 в их форме)_ОПУ_МЭ_оперплан_июнь_с учетом_ГМЗ" xfId="732"/>
    <cellStyle name="_Plug_Дополнение к  GAAP 1 полуг 2004 г_Ижсталь_сарех_6м июнь (отчет 59 в их форме)_ОПУ_МЭ_факт_апрель" xfId="733"/>
    <cellStyle name="_Plug_Дополнение к  GAAP 1 полуг 2004 г_Книга1" xfId="734"/>
    <cellStyle name="_Plug_Дополнение к  GAAP 1 полуг 2004 г_Книга1_ОПУ_МЭ_оперплан_июнь_с учетом_ГМЗ" xfId="735"/>
    <cellStyle name="_Plug_Дополнение к  GAAP 1 полуг 2004 г_Книга1_ОПУ_МЭ_факт_апрель" xfId="736"/>
    <cellStyle name="_Plug_Дополнение к  GAAP 1 полуг 2004 г_ПЛАН по ТРУДУ 2007г.(помесячно)" xfId="737"/>
    <cellStyle name="_Plug_Дополнение к  GAAP 1 полуг 2004 г_ПЛАН по ТРУДУ 2007г.(помесячно)_Выручка 2008г." xfId="738"/>
    <cellStyle name="_Plug_Дополнение к  GAAP 1 полуг 2004 г_ПЛАН по ТРУДУ 2007г.(помесячно)_Выручка 2008г._ОПУ_МЭ_оперплан_июнь_с учетом_ГМЗ" xfId="739"/>
    <cellStyle name="_Plug_Дополнение к  GAAP 1 полуг 2004 г_ПЛАН по ТРУДУ 2007г.(помесячно)_Выручка 2008г._ОПУ_МЭ_факт_апрель" xfId="740"/>
    <cellStyle name="_Plug_Дополнение к  GAAP 1 полуг 2004 г_ПЛАН по ТРУДУ 2007г.(помесячно)_иж_план 2008" xfId="741"/>
    <cellStyle name="_Plug_Дополнение к  GAAP 1 полуг 2004 г_ПЛАН по ТРУДУ 2007г.(помесячно)_иж_план 2008_ОПУ_МЭ_оперплан_июнь_с учетом_ГМЗ" xfId="742"/>
    <cellStyle name="_Plug_Дополнение к  GAAP 1 полуг 2004 г_ПЛАН по ТРУДУ 2007г.(помесячно)_иж_план 2008_ОПУ_МЭ_факт_апрель" xfId="743"/>
    <cellStyle name="_Plug_Дополнение к  GAAP 1 полуг 2004 г_ПЛАН по ТРУДУ 2007г.(помесячно)_Книга1" xfId="744"/>
    <cellStyle name="_Plug_Дополнение к  GAAP 1 полуг 2004 г_ПЛАН по ТРУДУ 2007г.(помесячно)_Книга1_ОПУ_МЭ_оперплан_июнь_с учетом_ГМЗ" xfId="745"/>
    <cellStyle name="_Plug_Дополнение к  GAAP 1 полуг 2004 г_ПЛАН по ТРУДУ 2007г.(помесячно)_Книга1_ОПУ_МЭ_факт_апрель" xfId="746"/>
    <cellStyle name="_Plug_Дополнение к  GAAP 1 полуг 2004 г_ПЛАН по ТРУДУ 2007г.(помесячно)_ОПУ_МЭ_оперплан_июнь_с учетом_ГМЗ" xfId="747"/>
    <cellStyle name="_Plug_Дополнение к  GAAP 1 полуг 2004 г_ПЛАН по ТРУДУ 2007г.(помесячно)_ОПУ_МЭ_факт_апрель" xfId="748"/>
    <cellStyle name="_Plug_Дополнение к  GAAP 1 полуг 2004 г_ПЛАН по ТРУДУ 2007г.(помесячно)_ППСТиП 2008 бюджет  (10.12.2007 с новыми ценами)" xfId="749"/>
    <cellStyle name="_Plug_Дополнение к  GAAP 1 полуг 2004 г_ПЛАН по ТРУДУ 2007г.(помесячно)_ППСТиП 2008 бюджет  (10.12.2007 с новыми ценами)_ОПУ_МЭ_оперплан_июнь_с учетом_ГМЗ" xfId="750"/>
    <cellStyle name="_Plug_Дополнение к  GAAP 1 полуг 2004 г_ПЛАН по ТРУДУ 2007г.(помесячно)_ППСТиП 2008 бюджет  (10.12.2007 с новыми ценами)_ОПУ_МЭ_факт_апрель" xfId="751"/>
    <cellStyle name="_Plug_Дополнение к  GAAP 1 полуг 2004 г_ПЛАН по ТРУДУ 2007г.(помесячно)_ППСТиП 2008 бюджет  (14.11.07)" xfId="752"/>
    <cellStyle name="_Plug_Дополнение к  GAAP 1 полуг 2004 г_ПЛАН по ТРУДУ 2007г.(помесячно)_ППСТиП 2008 бюджет  (14.11.07)_ОПУ_МЭ_оперплан_июнь_с учетом_ГМЗ" xfId="753"/>
    <cellStyle name="_Plug_Дополнение к  GAAP 1 полуг 2004 г_ПЛАН по ТРУДУ 2007г.(помесячно)_ППСТиП 2008 бюджет  (14.11.07)_ОПУ_МЭ_факт_апрель" xfId="754"/>
    <cellStyle name="_Plug_Дополнение к  GAAP 1 полуг 2004 г_ПЛАН по ТРУДУ 2007г.(помесячно)_ППСТиП 2008 бюджет после Москвы (31.10.07)" xfId="755"/>
    <cellStyle name="_Plug_Дополнение к  GAAP 1 полуг 2004 г_ПЛАН по ТРУДУ 2007г.(помесячно)_ППСТиП 2008 бюджет после Москвы (31.10.07)_ОПУ_МЭ_оперплан_июнь_с учетом_ГМЗ" xfId="756"/>
    <cellStyle name="_Plug_Дополнение к  GAAP 1 полуг 2004 г_ПЛАН по ТРУДУ 2007г.(помесячно)_ППСТиП 2008 бюджет после Москвы (31.10.07)_ОПУ_МЭ_факт_апрель" xfId="757"/>
    <cellStyle name="_Plug_Дополнение к  GAAP 1 полуг 2004 г_ППСТиП на 2007г вариант 26.12.06г. (2006 ожидаем 10 мес факт+ ноябрь и декабрь план)" xfId="758"/>
    <cellStyle name="_Plug_Дополнение к  GAAP 1 полуг 2004 г_ППСТиП на 2007г вариант 26.12.06г. (2006 ожидаем 10 мес факт+ ноябрь и декабрь план)_ОПУ_МЭ_оперплан_июнь_с учетом_ГМЗ" xfId="759"/>
    <cellStyle name="_Plug_Дополнение к  GAAP 1 полуг 2004 г_ППСТиП на 2007г вариант 26.12.06г. (2006 ожидаем 10 мес факт+ ноябрь и декабрь план)_ОПУ_МЭ_факт_апрель" xfId="760"/>
    <cellStyle name="_Plug_Дополнение к  GAAP 1 полуг 2004 г_ППСТиП на 2007г полный файл 10.01.07г.(2006 ожидаем 11 мес факт+ декабрь оперативный план)" xfId="761"/>
    <cellStyle name="_Plug_Дополнение к  GAAP 1 полуг 2004 г_ППСТиП на 2007г полный файл 10.01.07г.(2006 ожидаем 11 мес факт+ декабрь оперативный план)_ОПУ_МЭ_оперплан_июнь_с учетом_ГМЗ" xfId="762"/>
    <cellStyle name="_Plug_Дополнение к  GAAP 1 полуг 2004 г_ППСТиП на 2007г полный файл 10.01.07г.(2006 ожидаем 11 мес факт+ декабрь оперативный план)_ОПУ_МЭ_факт_апрель" xfId="763"/>
    <cellStyle name="_Plug_Дополнение к  GAAP 1 полуг 2004 г_Расчет показаетлей по труду 2007г." xfId="764"/>
    <cellStyle name="_Plug_Дополнение к  GAAP 1 полуг 2004 г_Расчет показаетлей по труду 2007г._Внереализационные расходы на 19.03.07" xfId="765"/>
    <cellStyle name="_Plug_Дополнение к  GAAP 1 полуг 2004 г_Расчет показаетлей по труду 2007г._Внереализационные расходы на 19.03.07_ОПУ_МЭ_оперплан_июнь_с учетом_ГМЗ" xfId="766"/>
    <cellStyle name="_Plug_Дополнение к  GAAP 1 полуг 2004 г_Расчет показаетлей по труду 2007г._Внереализационные расходы на 19.03.07_ОПУ_МЭ_факт_апрель" xfId="767"/>
    <cellStyle name="_Plug_Дополнение к  GAAP 1 полуг 2004 г_Расчет показаетлей по труду 2007г._ВСХ" xfId="768"/>
    <cellStyle name="_Plug_Дополнение к  GAAP 1 полуг 2004 г_Расчет показаетлей по труду 2007г._ВСХ_ОПУ_МЭ_оперплан_июнь_с учетом_ГМЗ" xfId="769"/>
    <cellStyle name="_Plug_Дополнение к  GAAP 1 полуг 2004 г_Расчет показаетлей по труду 2007г._ВСХ_ОПУ_МЭ_факт_апрель" xfId="770"/>
    <cellStyle name="_Plug_Дополнение к  GAAP 1 полуг 2004 г_Расчет показаетлей по труду 2007г._Выручка 2008г." xfId="771"/>
    <cellStyle name="_Plug_Дополнение к  GAAP 1 полуг 2004 г_Расчет показаетлей по труду 2007г._Выручка 2008г._ОПУ_МЭ_оперплан_июнь_с учетом_ГМЗ" xfId="772"/>
    <cellStyle name="_Plug_Дополнение к  GAAP 1 полуг 2004 г_Расчет показаетлей по труду 2007г._Выручка 2008г._ОПУ_МЭ_факт_апрель" xfId="773"/>
    <cellStyle name="_Plug_Дополнение к  GAAP 1 полуг 2004 г_Расчет показаетлей по труду 2007г._иж_план 2008" xfId="774"/>
    <cellStyle name="_Plug_Дополнение к  GAAP 1 полуг 2004 г_Расчет показаетлей по труду 2007г._иж_план 2008_ОПУ_МЭ_оперплан_июнь_с учетом_ГМЗ" xfId="775"/>
    <cellStyle name="_Plug_Дополнение к  GAAP 1 полуг 2004 г_Расчет показаетлей по труду 2007г._иж_план 2008_ОПУ_МЭ_факт_апрель" xfId="776"/>
    <cellStyle name="_Plug_Дополнение к  GAAP 1 полуг 2004 г_Расчет показаетлей по труду 2007г._иж_проект Бюджета_2007_11.01.07" xfId="777"/>
    <cellStyle name="_Plug_Дополнение к  GAAP 1 полуг 2004 г_Расчет показаетлей по труду 2007г._иж_проект Бюджета_2007_11.01.07_Выручка 2008г." xfId="778"/>
    <cellStyle name="_Plug_Дополнение к  GAAP 1 полуг 2004 г_Расчет показаетлей по труду 2007г._иж_проект Бюджета_2007_11.01.07_Выручка 2008г._ОПУ_МЭ_оперплан_июнь_с учетом_ГМЗ" xfId="779"/>
    <cellStyle name="_Plug_Дополнение к  GAAP 1 полуг 2004 г_Расчет показаетлей по труду 2007г._иж_проект Бюджета_2007_11.01.07_Выручка 2008г._ОПУ_МЭ_факт_апрель" xfId="780"/>
    <cellStyle name="_Plug_Дополнение к  GAAP 1 полуг 2004 г_Расчет показаетлей по труду 2007г._Книга1" xfId="781"/>
    <cellStyle name="_Plug_Дополнение к  GAAP 1 полуг 2004 г_Расчет показаетлей по труду 2007г._Книга1_ОПУ_МЭ_оперплан_июнь_с учетом_ГМЗ" xfId="782"/>
    <cellStyle name="_Plug_Дополнение к  GAAP 1 полуг 2004 г_Расчет показаетлей по труду 2007г._Книга1_ОПУ_МЭ_факт_апрель" xfId="783"/>
    <cellStyle name="_Plug_Дополнение к  GAAP 1 полуг 2004 г_Расчет показаетлей по труду 2007г._ОПУ_МЭ_оперплан_июнь_с учетом_ГМЗ" xfId="784"/>
    <cellStyle name="_Plug_Дополнение к  GAAP 1 полуг 2004 г_Расчет показаетлей по труду 2007г._ОПУ_МЭ_факт_апрель" xfId="785"/>
    <cellStyle name="_Plug_Дополнение к  GAAP 1 полуг 2004 г_Расчет показаетлей по труду 2007г._План загрузки на февраль 2007 г от 11.01.07 актуализированный" xfId="786"/>
    <cellStyle name="_Plug_Дополнение к  GAAP 1 полуг 2004 г_Расчет показаетлей по труду 2007г._План загрузки на февраль 2007 г от 11.01.07 актуализированный_ОПУ_МЭ_оперплан_июнь_с учетом_ГМЗ" xfId="787"/>
    <cellStyle name="_Plug_Дополнение к  GAAP 1 полуг 2004 г_Расчет показаетлей по труду 2007г._План загрузки на февраль 2007 г от 11.01.07 актуализированный_ОПУ_МЭ_факт_апрель" xfId="788"/>
    <cellStyle name="_Plug_Дополнение к  GAAP 1 полуг 2004 г_Расчет показаетлей по труду 2007г._ППСТиП 2008 бюджет  (10.12.2007 с новыми ценами)" xfId="789"/>
    <cellStyle name="_Plug_Дополнение к  GAAP 1 полуг 2004 г_Расчет показаетлей по труду 2007г._ППСТиП 2008 бюджет  (10.12.2007 с новыми ценами)_ОПУ_МЭ_оперплан_июнь_с учетом_ГМЗ" xfId="790"/>
    <cellStyle name="_Plug_Дополнение к  GAAP 1 полуг 2004 г_Расчет показаетлей по труду 2007г._ППСТиП 2008 бюджет  (10.12.2007 с новыми ценами)_ОПУ_МЭ_факт_апрель" xfId="791"/>
    <cellStyle name="_Plug_Дополнение к  GAAP 1 полуг 2004 г_Расчет показаетлей по труду 2007г._ППСТиП 2008 бюджет  (14.11.07)" xfId="792"/>
    <cellStyle name="_Plug_Дополнение к  GAAP 1 полуг 2004 г_Расчет показаетлей по труду 2007г._ППСТиП 2008 бюджет  (14.11.07)_ОПУ_МЭ_оперплан_июнь_с учетом_ГМЗ" xfId="793"/>
    <cellStyle name="_Plug_Дополнение к  GAAP 1 полуг 2004 г_Расчет показаетлей по труду 2007г._ППСТиП 2008 бюджет  (14.11.07)_ОПУ_МЭ_факт_апрель" xfId="794"/>
    <cellStyle name="_Plug_Дополнение к  GAAP 1 полуг 2004 г_Расчет показаетлей по труду 2007г._ППСТиП 2008 бюджет после Москвы (31.10.07)" xfId="795"/>
    <cellStyle name="_Plug_Дополнение к  GAAP 1 полуг 2004 г_Расчет показаетлей по труду 2007г._ППСТиП 2008 бюджет после Москвы (31.10.07)_ОПУ_МЭ_оперплан_июнь_с учетом_ГМЗ" xfId="796"/>
    <cellStyle name="_Plug_Дополнение к  GAAP 1 полуг 2004 г_Расчет показаетлей по труду 2007г._ППСТиП 2008 бюджет после Москвы (31.10.07)_ОПУ_МЭ_факт_апрель" xfId="797"/>
    <cellStyle name="_Plug_Дополнение к  GAAP 1 полуг 2004 г_Расчет показаетлей по труду 2007г._ППСТиП на 2007г полный файл 10.01.07г.(2006 ожидаем 11 мес факт+ декабрь оперативный план)" xfId="798"/>
    <cellStyle name="_Plug_Дополнение к  GAAP 1 полуг 2004 г_Расчет показаетлей по труду 2007г._ППСТиП на 2007г полный файл 10.01.07г.(2006 ожидаем 11 мес факт+ декабрь оперативный план)_ОПУ_МЭ_оперплан_июнь_с учетом_ГМЗ" xfId="799"/>
    <cellStyle name="_Plug_Дополнение к  GAAP 1 полуг 2004 г_Расчет показаетлей по труду 2007г._ППСТиП на 2007г полный файл 10.01.07г.(2006 ожидаем 11 мес факт+ декабрь оперативный план)_ОПУ_МЭ_факт_апрель" xfId="800"/>
    <cellStyle name="_Plug_Дополнение к  GAAP 1 полуг 2004 г_Расчет показаетлей по труду 2007г._факторный анализ январь" xfId="801"/>
    <cellStyle name="_Plug_Дополнение к  GAAP 1 полуг 2004 г_Расчет показаетлей по труду 2007г._факторный анализ январь_ОПУ_МЭ_оперплан_июнь_с учетом_ГМЗ" xfId="802"/>
    <cellStyle name="_Plug_Дополнение к  GAAP 1 полуг 2004 г_Расчет показаетлей по труду 2007г._факторный анализ январь_ОПУ_МЭ_факт_апрель" xfId="803"/>
    <cellStyle name="_Plug_Дополнение к  GAAP 1 полуг 2004 г_Расчет показаетлей по труду 2007г._февраль структура затрат   на 13.03.07" xfId="804"/>
    <cellStyle name="_Plug_Дополнение к  GAAP 1 полуг 2004 г_Расчет показаетлей по труду 2007г._февраль структура затрат   на 13.03.07_ОПУ_МЭ_оперплан_июнь_с учетом_ГМЗ" xfId="805"/>
    <cellStyle name="_Plug_Дополнение к  GAAP 1 полуг 2004 г_Расчет показаетлей по труду 2007г._февраль структура затрат   на 13.03.07_ОПУ_МЭ_факт_апрель" xfId="806"/>
    <cellStyle name="_Plug_Дополнение к  GAAP 1 полуг 2004 г_Свод оборачиваемость Запасов _формат " xfId="807"/>
    <cellStyle name="_Plug_Дополнение к  GAAP 1 полуг 2004 г_Свод оборачиваемость Запасов _формат _ОПУ_МЭ_оперплан_июнь_с учетом_ГМЗ" xfId="808"/>
    <cellStyle name="_Plug_Дополнение к  GAAP 1 полуг 2004 г_Свод оборачиваемость Запасов _формат _ОПУ_МЭ_факт_апрель" xfId="809"/>
    <cellStyle name="_Plug_Дополнение к  GAAP 1 полуг 2004 г_Свод оборачиваемость Запасов Q3 2007_от 27-09-07 " xfId="810"/>
    <cellStyle name="_Plug_Дополнение к  GAAP 1 полуг 2004 г_Свод оборачиваемость Запасов Q3 2007_от 27-09-07 _ОПУ_МЭ_оперплан_июнь_с учетом_ГМЗ" xfId="811"/>
    <cellStyle name="_Plug_Дополнение к  GAAP 1 полуг 2004 г_Свод оборачиваемость Запасов Q3 2007_от 27-09-07 _ОПУ_МЭ_факт_апрель" xfId="812"/>
    <cellStyle name="_Plug_Дополнение к  GAAP 1 полуг 2004 г_таблицы отд 5 (Приказ №50-УК от 31.07.07)" xfId="813"/>
    <cellStyle name="_Plug_Дополнение к  GAAP 1 полуг 2004 г_таблицы отд 5 (Приказ №50-УК от 31.07.07)_динамика запасов по срокам" xfId="814"/>
    <cellStyle name="_Plug_Дополнение к  GAAP 1 полуг 2004 г_таблицы отд 5 (Приказ №50-УК от 31.07.07)_динамика запасов по срокам_ОПУ_МЭ_оперплан_июнь_с учетом_ГМЗ" xfId="815"/>
    <cellStyle name="_Plug_Дополнение к  GAAP 1 полуг 2004 г_таблицы отд 5 (Приказ №50-УК от 31.07.07)_динамика запасов по срокам_ОПУ_МЭ_факт_апрель" xfId="816"/>
    <cellStyle name="_Plug_Дополнение к  GAAP 1 полуг 2004 г_таблицы отд 5 (Приказ №50-УК от 31.07.07)_ОПУ_МЭ_оперплан_июнь_с учетом_ГМЗ" xfId="817"/>
    <cellStyle name="_Plug_Дополнение к  GAAP 1 полуг 2004 г_таблицы отд 5 (Приказ №50-УК от 31.07.07)_ОПУ_МЭ_факт_апрель" xfId="818"/>
    <cellStyle name="_Plug_Дополнение к  GAAP 1 полуг 2004 г_факторный анализ выручки" xfId="819"/>
    <cellStyle name="_Plug_Дополнение к  GAAP 1 полуг 2004 г_факторный анализ выручки_Выручка 2008г." xfId="820"/>
    <cellStyle name="_Plug_Дополнение к  GAAP 1 полуг 2004 г_факторный анализ выручки_Выручка 2008г._ОПУ_МЭ_оперплан_июнь_с учетом_ГМЗ" xfId="821"/>
    <cellStyle name="_Plug_Дополнение к  GAAP 1 полуг 2004 г_факторный анализ выручки_Выручка 2008г._ОПУ_МЭ_факт_апрель" xfId="822"/>
    <cellStyle name="_Plug_Дополнение к  GAAP 1 полуг 2004 г_факторный анализ выручки_иж_план 2008" xfId="823"/>
    <cellStyle name="_Plug_Дополнение к  GAAP 1 полуг 2004 г_факторный анализ выручки_иж_план 2008_ОПУ_МЭ_оперплан_июнь_с учетом_ГМЗ" xfId="824"/>
    <cellStyle name="_Plug_Дополнение к  GAAP 1 полуг 2004 г_факторный анализ выручки_иж_план 2008_ОПУ_МЭ_факт_апрель" xfId="825"/>
    <cellStyle name="_Plug_Дополнение к  GAAP 1 полуг 2004 г_факторный анализ выручки_Книга1" xfId="826"/>
    <cellStyle name="_Plug_Дополнение к  GAAP 1 полуг 2004 г_факторный анализ выручки_Книга1_ОПУ_МЭ_оперплан_июнь_с учетом_ГМЗ" xfId="827"/>
    <cellStyle name="_Plug_Дополнение к  GAAP 1 полуг 2004 г_факторный анализ выручки_Книга1_ОПУ_МЭ_факт_апрель" xfId="828"/>
    <cellStyle name="_Plug_Дополнение к  GAAP 1 полуг 2004 г_факторный анализ выручки_ОПУ_МЭ_оперплан_июнь_с учетом_ГМЗ" xfId="829"/>
    <cellStyle name="_Plug_Дополнение к  GAAP 1 полуг 2004 г_факторный анализ выручки_ОПУ_МЭ_факт_апрель" xfId="830"/>
    <cellStyle name="_Plug_Дополнение к  GAAP 1 полуг 2004 г_факторный анализ выручки_ППСТиП 2008 бюджет  (10.12.2007 с новыми ценами)" xfId="831"/>
    <cellStyle name="_Plug_Дополнение к  GAAP 1 полуг 2004 г_факторный анализ выручки_ППСТиП 2008 бюджет  (10.12.2007 с новыми ценами)_ОПУ_МЭ_оперплан_июнь_с учетом_ГМЗ" xfId="832"/>
    <cellStyle name="_Plug_Дополнение к  GAAP 1 полуг 2004 г_факторный анализ выручки_ППСТиП 2008 бюджет  (10.12.2007 с новыми ценами)_ОПУ_МЭ_факт_апрель" xfId="833"/>
    <cellStyle name="_Plug_Дополнение к  GAAP 1 полуг 2004 г_факторный анализ выручки_ППСТиП 2008 бюджет  (14.11.07)" xfId="834"/>
    <cellStyle name="_Plug_Дополнение к  GAAP 1 полуг 2004 г_факторный анализ выручки_ППСТиП 2008 бюджет  (14.11.07)_ОПУ_МЭ_оперплан_июнь_с учетом_ГМЗ" xfId="835"/>
    <cellStyle name="_Plug_Дополнение к  GAAP 1 полуг 2004 г_факторный анализ выручки_ППСТиП 2008 бюджет  (14.11.07)_ОПУ_МЭ_факт_апрель" xfId="836"/>
    <cellStyle name="_Plug_Дополнение к  GAAP 1 полуг 2004 г_факторный анализ выручки_ППСТиП 2008 бюджет после Москвы (31.10.07)" xfId="837"/>
    <cellStyle name="_Plug_Дополнение к  GAAP 1 полуг 2004 г_факторный анализ выручки_ППСТиП 2008 бюджет после Москвы (31.10.07)_ОПУ_МЭ_оперплан_июнь_с учетом_ГМЗ" xfId="838"/>
    <cellStyle name="_Plug_Дополнение к  GAAP 1 полуг 2004 г_факторный анализ выручки_ППСТиП 2008 бюджет после Москвы (31.10.07)_ОПУ_МЭ_факт_апрель" xfId="839"/>
    <cellStyle name="_Plug_Ижсталь_сарех_6м июнь (отчет 59 в их форме)" xfId="840"/>
    <cellStyle name="_Plug_Ижсталь_сарех_6м июнь (отчет 59 в их форме)_ОПУ_МЭ_оперплан_июнь_с учетом_ГМЗ" xfId="841"/>
    <cellStyle name="_Plug_Ижсталь_сарех_6м июнь (отчет 59 в их форме)_ОПУ_МЭ_факт_апрель" xfId="842"/>
    <cellStyle name="_Plug_ОПУ_МЭ_оперплан_июнь_с учетом_ГМЗ" xfId="843"/>
    <cellStyle name="_Plug_ОПУ_МЭ_факт_апрель" xfId="844"/>
    <cellStyle name="_Plug_План загрузки на февраль 2007 г от 11.01.07 актуализированный" xfId="845"/>
    <cellStyle name="_Plug_План загрузки на февраль 2007 г от 11.01.07 актуализированный_динамика запасов по срокам" xfId="846"/>
    <cellStyle name="_Plug_План загрузки на февраль 2007 г от 11.01.07 актуализированный_динамика запасов по срокам_ОПУ_МЭ_оперплан_июнь_с учетом_ГМЗ" xfId="847"/>
    <cellStyle name="_Plug_План загрузки на февраль 2007 г от 11.01.07 актуализированный_динамика запасов по срокам_ОПУ_МЭ_факт_апрель" xfId="848"/>
    <cellStyle name="_Plug_План загрузки на февраль 2007 г от 11.01.07 актуализированный_ОПУ_МЭ_оперплан_июнь_с учетом_ГМЗ" xfId="849"/>
    <cellStyle name="_Plug_План загрузки на февраль 2007 г от 11.01.07 актуализированный_ОПУ_МЭ_факт_апрель" xfId="850"/>
    <cellStyle name="_Plug_ПЛАН по ТРУДУ 2007г.(помесячно)" xfId="851"/>
    <cellStyle name="_Plug_ПЛАН по ТРУДУ 2007г.(помесячно)_динамика запасов по срокам" xfId="852"/>
    <cellStyle name="_Plug_ПЛАН по ТРУДУ 2007г.(помесячно)_динамика запасов по срокам_ОПУ_МЭ_оперплан_июнь_с учетом_ГМЗ" xfId="853"/>
    <cellStyle name="_Plug_ПЛАН по ТРУДУ 2007г.(помесячно)_динамика запасов по срокам_ОПУ_МЭ_факт_апрель" xfId="854"/>
    <cellStyle name="_Plug_ПЛАН по ТРУДУ 2007г.(помесячно)_ОПУ_МЭ_оперплан_июнь_с учетом_ГМЗ" xfId="855"/>
    <cellStyle name="_Plug_ПЛАН по ТРУДУ 2007г.(помесячно)_ОПУ_МЭ_факт_апрель" xfId="856"/>
    <cellStyle name="_Plug_ППСТиП на 2007г полный файл 26.12.06г.(2006 ожидаем 10 мес факт+ ноябрь и декабрь план)" xfId="857"/>
    <cellStyle name="_Plug_ППСТиП на 2007г полный файл 26.12.06г.(2006 ожидаем 10 мес факт+ ноябрь и декабрь план)_ОПУ_МЭ_оперплан_июнь_с учетом_ГМЗ" xfId="858"/>
    <cellStyle name="_Plug_ППСТиП на 2007г полный файл 26.12.06г.(2006 ожидаем 10 мес факт+ ноябрь и декабрь план)_ОПУ_МЭ_факт_апрель" xfId="859"/>
    <cellStyle name="_Plug_Расчет показаетлей по труду 2007г." xfId="860"/>
    <cellStyle name="_Plug_Расчет показаетлей по труду 2007г._динамика запасов по срокам" xfId="861"/>
    <cellStyle name="_Plug_Расчет показаетлей по труду 2007г._динамика запасов по срокам_ОПУ_МЭ_оперплан_июнь_с учетом_ГМЗ" xfId="862"/>
    <cellStyle name="_Plug_Расчет показаетлей по труду 2007г._динамика запасов по срокам_ОПУ_МЭ_факт_апрель" xfId="863"/>
    <cellStyle name="_Plug_Расчет показаетлей по труду 2007г._ОПУ_МЭ_оперплан_июнь_с учетом_ГМЗ" xfId="864"/>
    <cellStyle name="_Plug_Расчет показаетлей по труду 2007г._ОПУ_МЭ_факт_апрель" xfId="865"/>
    <cellStyle name="_Plug_РВС ГААП 6 мес 03 Ленина" xfId="866"/>
    <cellStyle name="_Plug_РВС ГААП 6 мес 03 Ленина_Внереализационные расходы на 19.03.07" xfId="867"/>
    <cellStyle name="_Plug_РВС ГААП 6 мес 03 Ленина_Внереализационные расходы на 19.03.07_динамика запасов по срокам" xfId="868"/>
    <cellStyle name="_Plug_РВС ГААП 6 мес 03 Ленина_Внереализационные расходы на 19.03.07_динамика запасов по срокам_ОПУ_МЭ_оперплан_июнь_с учетом_ГМЗ" xfId="869"/>
    <cellStyle name="_Plug_РВС ГААП 6 мес 03 Ленина_Внереализационные расходы на 19.03.07_динамика запасов по срокам_ОПУ_МЭ_факт_апрель" xfId="870"/>
    <cellStyle name="_Plug_РВС ГААП 6 мес 03 Ленина_Внереализационные расходы на 19.03.07_ОПУ_МЭ_оперплан_июнь_с учетом_ГМЗ" xfId="871"/>
    <cellStyle name="_Plug_РВС ГААП 6 мес 03 Ленина_Внереализационные расходы на 19.03.07_ОПУ_МЭ_факт_апрель" xfId="872"/>
    <cellStyle name="_Plug_РВС ГААП 6 мес 03 Ленина_ВСХ" xfId="873"/>
    <cellStyle name="_Plug_РВС ГААП 6 мес 03 Ленина_ВСХ_динамика запасов по срокам" xfId="874"/>
    <cellStyle name="_Plug_РВС ГААП 6 мес 03 Ленина_ВСХ_динамика запасов по срокам_ОПУ_МЭ_оперплан_июнь_с учетом_ГМЗ" xfId="875"/>
    <cellStyle name="_Plug_РВС ГААП 6 мес 03 Ленина_ВСХ_динамика запасов по срокам_ОПУ_МЭ_факт_апрель" xfId="876"/>
    <cellStyle name="_Plug_РВС ГААП 6 мес 03 Ленина_ВСХ_ОПУ_МЭ_оперплан_июнь_с учетом_ГМЗ" xfId="877"/>
    <cellStyle name="_Plug_РВС ГААП 6 мес 03 Ленина_ВСХ_ОПУ_МЭ_факт_апрель" xfId="878"/>
    <cellStyle name="_Plug_РВС ГААП 6 мес 03 Ленина_динамика запасов по срокам" xfId="879"/>
    <cellStyle name="_Plug_РВС ГААП 6 мес 03 Ленина_динамика запасов по срокам_ОПУ_МЭ_оперплан_июнь_с учетом_ГМЗ" xfId="880"/>
    <cellStyle name="_Plug_РВС ГААП 6 мес 03 Ленина_динамика запасов по срокам_ОПУ_МЭ_факт_апрель" xfId="881"/>
    <cellStyle name="_Plug_РВС ГААП 6 мес 03 Ленина_Ижсталь_сарех_6м июнь (отчет 59 в их форме)" xfId="882"/>
    <cellStyle name="_Plug_РВС ГААП 6 мес 03 Ленина_Ижсталь_сарех_6м июнь (отчет 59 в их форме)_ОПУ_МЭ_оперплан_июнь_с учетом_ГМЗ" xfId="883"/>
    <cellStyle name="_Plug_РВС ГААП 6 мес 03 Ленина_Ижсталь_сарех_6м июнь (отчет 59 в их форме)_ОПУ_МЭ_факт_апрель" xfId="884"/>
    <cellStyle name="_Plug_РВС ГААП 6 мес 03 Ленина_ОПУ_МЭ_оперплан_июнь_с учетом_ГМЗ" xfId="885"/>
    <cellStyle name="_Plug_РВС ГААП 6 мес 03 Ленина_ОПУ_МЭ_факт_апрель" xfId="886"/>
    <cellStyle name="_Plug_РВС ГААП 6 мес 03 Ленина_План загрузки на февраль 2007 г от 11.01.07 актуализированный" xfId="887"/>
    <cellStyle name="_Plug_РВС ГААП 6 мес 03 Ленина_План загрузки на февраль 2007 г от 11.01.07 актуализированный_динамика запасов по срокам" xfId="888"/>
    <cellStyle name="_Plug_РВС ГААП 6 мес 03 Ленина_План загрузки на февраль 2007 г от 11.01.07 актуализированный_динамика запасов по срокам_ОПУ_МЭ_оперплан_июнь_с учетом_ГМЗ" xfId="889"/>
    <cellStyle name="_Plug_РВС ГААП 6 мес 03 Ленина_План загрузки на февраль 2007 г от 11.01.07 актуализированный_динамика запасов по срокам_ОПУ_МЭ_факт_апрель" xfId="890"/>
    <cellStyle name="_Plug_РВС ГААП 6 мес 03 Ленина_План загрузки на февраль 2007 г от 11.01.07 актуализированный_ОПУ_МЭ_оперплан_июнь_с учетом_ГМЗ" xfId="891"/>
    <cellStyle name="_Plug_РВС ГААП 6 мес 03 Ленина_План загрузки на февраль 2007 г от 11.01.07 актуализированный_ОПУ_МЭ_факт_апрель" xfId="892"/>
    <cellStyle name="_Plug_РВС ГААП 6 мес 03 Ленина_ПЛАН по ТРУДУ 2007г.(помесячно)" xfId="893"/>
    <cellStyle name="_Plug_РВС ГААП 6 мес 03 Ленина_ПЛАН по ТРУДУ 2007г.(помесячно)_динамика запасов по срокам" xfId="894"/>
    <cellStyle name="_Plug_РВС ГААП 6 мес 03 Ленина_ПЛАН по ТРУДУ 2007г.(помесячно)_динамика запасов по срокам_ОПУ_МЭ_оперплан_июнь_с учетом_ГМЗ" xfId="895"/>
    <cellStyle name="_Plug_РВС ГААП 6 мес 03 Ленина_ПЛАН по ТРУДУ 2007г.(помесячно)_динамика запасов по срокам_ОПУ_МЭ_факт_апрель" xfId="896"/>
    <cellStyle name="_Plug_РВС ГААП 6 мес 03 Ленина_ПЛАН по ТРУДУ 2007г.(помесячно)_ОПУ_МЭ_оперплан_июнь_с учетом_ГМЗ" xfId="897"/>
    <cellStyle name="_Plug_РВС ГААП 6 мес 03 Ленина_ПЛАН по ТРУДУ 2007г.(помесячно)_ОПУ_МЭ_факт_апрель" xfId="898"/>
    <cellStyle name="_Plug_РВС ГААП 6 мес 03 Ленина_ППСТиП на 2007г полный файл 26.12.06г.(2006 ожидаем 10 мес факт+ ноябрь и декабрь план)" xfId="899"/>
    <cellStyle name="_Plug_РВС ГААП 6 мес 03 Ленина_ППСТиП на 2007г полный файл 26.12.06г.(2006 ожидаем 10 мес факт+ ноябрь и декабрь план)_ОПУ_МЭ_оперплан_июнь_с учетом_ГМЗ" xfId="900"/>
    <cellStyle name="_Plug_РВС ГААП 6 мес 03 Ленина_ППСТиП на 2007г полный файл 26.12.06г.(2006 ожидаем 10 мес факт+ ноябрь и декабрь план)_ОПУ_МЭ_факт_апрель" xfId="901"/>
    <cellStyle name="_Plug_РВС ГААП 6 мес 03 Ленина_Расчет показаетлей по труду 2007г." xfId="902"/>
    <cellStyle name="_Plug_РВС ГААП 6 мес 03 Ленина_Расчет показаетлей по труду 2007г._динамика запасов по срокам" xfId="903"/>
    <cellStyle name="_Plug_РВС ГААП 6 мес 03 Ленина_Расчет показаетлей по труду 2007г._динамика запасов по срокам_ОПУ_МЭ_оперплан_июнь_с учетом_ГМЗ" xfId="904"/>
    <cellStyle name="_Plug_РВС ГААП 6 мес 03 Ленина_Расчет показаетлей по труду 2007г._динамика запасов по срокам_ОПУ_МЭ_факт_апрель" xfId="905"/>
    <cellStyle name="_Plug_РВС ГААП 6 мес 03 Ленина_Расчет показаетлей по труду 2007г._ОПУ_МЭ_оперплан_июнь_с учетом_ГМЗ" xfId="906"/>
    <cellStyle name="_Plug_РВС ГААП 6 мес 03 Ленина_Расчет показаетлей по труду 2007г._ОПУ_МЭ_факт_апрель" xfId="907"/>
    <cellStyle name="_Plug_РВС ГААП 6 мес 03 Ленина_факторный анализ январь" xfId="908"/>
    <cellStyle name="_Plug_РВС ГААП 6 мес 03 Ленина_факторный анализ январь_динамика запасов по срокам" xfId="909"/>
    <cellStyle name="_Plug_РВС ГААП 6 мес 03 Ленина_факторный анализ январь_динамика запасов по срокам_ОПУ_МЭ_оперплан_июнь_с учетом_ГМЗ" xfId="910"/>
    <cellStyle name="_Plug_РВС ГААП 6 мес 03 Ленина_факторный анализ январь_динамика запасов по срокам_ОПУ_МЭ_факт_апрель" xfId="911"/>
    <cellStyle name="_Plug_РВС ГААП 6 мес 03 Ленина_факторный анализ январь_ОПУ_МЭ_оперплан_июнь_с учетом_ГМЗ" xfId="912"/>
    <cellStyle name="_Plug_РВС ГААП 6 мес 03 Ленина_факторный анализ январь_ОПУ_МЭ_факт_апрель" xfId="913"/>
    <cellStyle name="_Plug_РВС ГААП 6 мес 03 Ленина_февраль структура затрат   на 13.03.07" xfId="914"/>
    <cellStyle name="_Plug_РВС ГААП 6 мес 03 Ленина_февраль структура затрат   на 13.03.07_динамика запасов по срокам" xfId="915"/>
    <cellStyle name="_Plug_РВС ГААП 6 мес 03 Ленина_февраль структура затрат   на 13.03.07_динамика запасов по срокам_ОПУ_МЭ_оперплан_июнь_с учетом_ГМЗ" xfId="916"/>
    <cellStyle name="_Plug_РВС ГААП 6 мес 03 Ленина_февраль структура затрат   на 13.03.07_динамика запасов по срокам_ОПУ_МЭ_факт_апрель" xfId="917"/>
    <cellStyle name="_Plug_РВС ГААП 6 мес 03 Ленина_февраль структура затрат   на 13.03.07_ОПУ_МЭ_оперплан_июнь_с учетом_ГМЗ" xfId="918"/>
    <cellStyle name="_Plug_РВС ГААП 6 мес 03 Ленина_февраль структура затрат   на 13.03.07_ОПУ_МЭ_факт_апрель" xfId="919"/>
    <cellStyle name="_Plug_РВС_ ш. Ленина_01.03.04 adj" xfId="920"/>
    <cellStyle name="_Plug_РВС_ ш. Ленина_01.03.04 adj_Внереализационные расходы на 19.03.07" xfId="921"/>
    <cellStyle name="_Plug_РВС_ ш. Ленина_01.03.04 adj_Внереализационные расходы на 19.03.07_динамика запасов по срокам" xfId="922"/>
    <cellStyle name="_Plug_РВС_ ш. Ленина_01.03.04 adj_Внереализационные расходы на 19.03.07_динамика запасов по срокам_ОПУ_МЭ_оперплан_июнь_с учетом_ГМЗ" xfId="923"/>
    <cellStyle name="_Plug_РВС_ ш. Ленина_01.03.04 adj_Внереализационные расходы на 19.03.07_динамика запасов по срокам_ОПУ_МЭ_факт_апрель" xfId="924"/>
    <cellStyle name="_Plug_РВС_ ш. Ленина_01.03.04 adj_Внереализационные расходы на 19.03.07_ОПУ_МЭ_оперплан_июнь_с учетом_ГМЗ" xfId="925"/>
    <cellStyle name="_Plug_РВС_ ш. Ленина_01.03.04 adj_Внереализационные расходы на 19.03.07_ОПУ_МЭ_факт_апрель" xfId="926"/>
    <cellStyle name="_Plug_РВС_ ш. Ленина_01.03.04 adj_ВСХ" xfId="927"/>
    <cellStyle name="_Plug_РВС_ ш. Ленина_01.03.04 adj_ВСХ_динамика запасов по срокам" xfId="928"/>
    <cellStyle name="_Plug_РВС_ ш. Ленина_01.03.04 adj_ВСХ_динамика запасов по срокам_ОПУ_МЭ_оперплан_июнь_с учетом_ГМЗ" xfId="929"/>
    <cellStyle name="_Plug_РВС_ ш. Ленина_01.03.04 adj_ВСХ_динамика запасов по срокам_ОПУ_МЭ_факт_апрель" xfId="930"/>
    <cellStyle name="_Plug_РВС_ ш. Ленина_01.03.04 adj_ВСХ_ОПУ_МЭ_оперплан_июнь_с учетом_ГМЗ" xfId="931"/>
    <cellStyle name="_Plug_РВС_ ш. Ленина_01.03.04 adj_ВСХ_ОПУ_МЭ_факт_апрель" xfId="932"/>
    <cellStyle name="_Plug_РВС_ ш. Ленина_01.03.04 adj_динамика запасов по срокам" xfId="933"/>
    <cellStyle name="_Plug_РВС_ ш. Ленина_01.03.04 adj_динамика запасов по срокам_ОПУ_МЭ_оперплан_июнь_с учетом_ГМЗ" xfId="934"/>
    <cellStyle name="_Plug_РВС_ ш. Ленина_01.03.04 adj_динамика запасов по срокам_ОПУ_МЭ_факт_апрель" xfId="935"/>
    <cellStyle name="_Plug_РВС_ ш. Ленина_01.03.04 adj_Ижсталь_сарех_6м июнь (отчет 59 в их форме)" xfId="936"/>
    <cellStyle name="_Plug_РВС_ ш. Ленина_01.03.04 adj_Ижсталь_сарех_6м июнь (отчет 59 в их форме)_ОПУ_МЭ_оперплан_июнь_с учетом_ГМЗ" xfId="937"/>
    <cellStyle name="_Plug_РВС_ ш. Ленина_01.03.04 adj_Ижсталь_сарех_6м июнь (отчет 59 в их форме)_ОПУ_МЭ_факт_апрель" xfId="938"/>
    <cellStyle name="_Plug_РВС_ ш. Ленина_01.03.04 adj_ОПУ_МЭ_оперплан_июнь_с учетом_ГМЗ" xfId="939"/>
    <cellStyle name="_Plug_РВС_ ш. Ленина_01.03.04 adj_ОПУ_МЭ_факт_апрель" xfId="940"/>
    <cellStyle name="_Plug_РВС_ ш. Ленина_01.03.04 adj_План загрузки на февраль 2007 г от 11.01.07 актуализированный" xfId="941"/>
    <cellStyle name="_Plug_РВС_ ш. Ленина_01.03.04 adj_План загрузки на февраль 2007 г от 11.01.07 актуализированный_динамика запасов по срокам" xfId="942"/>
    <cellStyle name="_Plug_РВС_ ш. Ленина_01.03.04 adj_План загрузки на февраль 2007 г от 11.01.07 актуализированный_динамика запасов по срокам_ОПУ_МЭ_оперплан_июнь_с учетом_ГМЗ" xfId="943"/>
    <cellStyle name="_Plug_РВС_ ш. Ленина_01.03.04 adj_План загрузки на февраль 2007 г от 11.01.07 актуализированный_динамика запасов по срокам_ОПУ_МЭ_факт_апрель" xfId="944"/>
    <cellStyle name="_Plug_РВС_ ш. Ленина_01.03.04 adj_План загрузки на февраль 2007 г от 11.01.07 актуализированный_ОПУ_МЭ_оперплан_июнь_с учетом_ГМЗ" xfId="945"/>
    <cellStyle name="_Plug_РВС_ ш. Ленина_01.03.04 adj_План загрузки на февраль 2007 г от 11.01.07 актуализированный_ОПУ_МЭ_факт_апрель" xfId="946"/>
    <cellStyle name="_Plug_РВС_ ш. Ленина_01.03.04 adj_ПЛАН по ТРУДУ 2007г.(помесячно)" xfId="947"/>
    <cellStyle name="_Plug_РВС_ ш. Ленина_01.03.04 adj_ПЛАН по ТРУДУ 2007г.(помесячно)_динамика запасов по срокам" xfId="948"/>
    <cellStyle name="_Plug_РВС_ ш. Ленина_01.03.04 adj_ПЛАН по ТРУДУ 2007г.(помесячно)_динамика запасов по срокам_ОПУ_МЭ_оперплан_июнь_с учетом_ГМЗ" xfId="949"/>
    <cellStyle name="_Plug_РВС_ ш. Ленина_01.03.04 adj_ПЛАН по ТРУДУ 2007г.(помесячно)_динамика запасов по срокам_ОПУ_МЭ_факт_апрель" xfId="950"/>
    <cellStyle name="_Plug_РВС_ ш. Ленина_01.03.04 adj_ПЛАН по ТРУДУ 2007г.(помесячно)_ОПУ_МЭ_оперплан_июнь_с учетом_ГМЗ" xfId="951"/>
    <cellStyle name="_Plug_РВС_ ш. Ленина_01.03.04 adj_ПЛАН по ТРУДУ 2007г.(помесячно)_ОПУ_МЭ_факт_апрель" xfId="952"/>
    <cellStyle name="_Plug_РВС_ ш. Ленина_01.03.04 adj_ППСТиП на 2007г полный файл 26.12.06г.(2006 ожидаем 10 мес факт+ ноябрь и декабрь план)" xfId="953"/>
    <cellStyle name="_Plug_РВС_ ш. Ленина_01.03.04 adj_ППСТиП на 2007г полный файл 26.12.06г.(2006 ожидаем 10 мес факт+ ноябрь и декабрь план)_ОПУ_МЭ_оперплан_июнь_с учетом_ГМЗ" xfId="954"/>
    <cellStyle name="_Plug_РВС_ ш. Ленина_01.03.04 adj_ППСТиП на 2007г полный файл 26.12.06г.(2006 ожидаем 10 мес факт+ ноябрь и декабрь план)_ОПУ_МЭ_факт_апрель" xfId="955"/>
    <cellStyle name="_Plug_РВС_ ш. Ленина_01.03.04 adj_Расчет показаетлей по труду 2007г." xfId="956"/>
    <cellStyle name="_Plug_РВС_ ш. Ленина_01.03.04 adj_Расчет показаетлей по труду 2007г._динамика запасов по срокам" xfId="957"/>
    <cellStyle name="_Plug_РВС_ ш. Ленина_01.03.04 adj_Расчет показаетлей по труду 2007г._динамика запасов по срокам_ОПУ_МЭ_оперплан_июнь_с учетом_ГМЗ" xfId="958"/>
    <cellStyle name="_Plug_РВС_ ш. Ленина_01.03.04 adj_Расчет показаетлей по труду 2007г._динамика запасов по срокам_ОПУ_МЭ_факт_апрель" xfId="959"/>
    <cellStyle name="_Plug_РВС_ ш. Ленина_01.03.04 adj_Расчет показаетлей по труду 2007г._ОПУ_МЭ_оперплан_июнь_с учетом_ГМЗ" xfId="960"/>
    <cellStyle name="_Plug_РВС_ ш. Ленина_01.03.04 adj_Расчет показаетлей по труду 2007г._ОПУ_МЭ_факт_апрель" xfId="961"/>
    <cellStyle name="_Plug_РВС_ ш. Ленина_01.03.04 adj_факторный анализ январь" xfId="962"/>
    <cellStyle name="_Plug_РВС_ ш. Ленина_01.03.04 adj_факторный анализ январь_динамика запасов по срокам" xfId="963"/>
    <cellStyle name="_Plug_РВС_ ш. Ленина_01.03.04 adj_факторный анализ январь_динамика запасов по срокам_ОПУ_МЭ_оперплан_июнь_с учетом_ГМЗ" xfId="964"/>
    <cellStyle name="_Plug_РВС_ ш. Ленина_01.03.04 adj_факторный анализ январь_динамика запасов по срокам_ОПУ_МЭ_факт_апрель" xfId="965"/>
    <cellStyle name="_Plug_РВС_ ш. Ленина_01.03.04 adj_факторный анализ январь_ОПУ_МЭ_оперплан_июнь_с учетом_ГМЗ" xfId="966"/>
    <cellStyle name="_Plug_РВС_ ш. Ленина_01.03.04 adj_факторный анализ январь_ОПУ_МЭ_факт_апрель" xfId="967"/>
    <cellStyle name="_Plug_РВС_ ш. Ленина_01.03.04 adj_февраль структура затрат   на 13.03.07" xfId="968"/>
    <cellStyle name="_Plug_РВС_ ш. Ленина_01.03.04 adj_февраль структура затрат   на 13.03.07_динамика запасов по срокам" xfId="969"/>
    <cellStyle name="_Plug_РВС_ ш. Ленина_01.03.04 adj_февраль структура затрат   на 13.03.07_динамика запасов по срокам_ОПУ_МЭ_оперплан_июнь_с учетом_ГМЗ" xfId="970"/>
    <cellStyle name="_Plug_РВС_ ш. Ленина_01.03.04 adj_февраль структура затрат   на 13.03.07_динамика запасов по срокам_ОПУ_МЭ_факт_апрель" xfId="971"/>
    <cellStyle name="_Plug_РВС_ ш. Ленина_01.03.04 adj_февраль структура затрат   на 13.03.07_ОПУ_МЭ_оперплан_июнь_с учетом_ГМЗ" xfId="972"/>
    <cellStyle name="_Plug_РВС_ ш. Ленина_01.03.04 adj_февраль структура затрат   на 13.03.07_ОПУ_МЭ_факт_апрель" xfId="973"/>
    <cellStyle name="_Plug_Р-з Сибиргинский 6 мес 2004 GAAP" xfId="974"/>
    <cellStyle name="_Plug_Р-з Сибиргинский 6 мес 2004 GAAP_Внереализационные расходы на 19.03.07" xfId="975"/>
    <cellStyle name="_Plug_Р-з Сибиргинский 6 мес 2004 GAAP_Внереализационные расходы на 19.03.07_динамика запасов по срокам" xfId="976"/>
    <cellStyle name="_Plug_Р-з Сибиргинский 6 мес 2004 GAAP_Внереализационные расходы на 19.03.07_динамика запасов по срокам_ОПУ_МЭ_оперплан_июнь_с учетом_ГМЗ" xfId="977"/>
    <cellStyle name="_Plug_Р-з Сибиргинский 6 мес 2004 GAAP_Внереализационные расходы на 19.03.07_динамика запасов по срокам_ОПУ_МЭ_факт_апрель" xfId="978"/>
    <cellStyle name="_Plug_Р-з Сибиргинский 6 мес 2004 GAAP_Внереализационные расходы на 19.03.07_ОПУ_МЭ_оперплан_июнь_с учетом_ГМЗ" xfId="979"/>
    <cellStyle name="_Plug_Р-з Сибиргинский 6 мес 2004 GAAP_Внереализационные расходы на 19.03.07_ОПУ_МЭ_факт_апрель" xfId="980"/>
    <cellStyle name="_Plug_Р-з Сибиргинский 6 мес 2004 GAAP_ВСХ" xfId="981"/>
    <cellStyle name="_Plug_Р-з Сибиргинский 6 мес 2004 GAAP_ВСХ_динамика запасов по срокам" xfId="982"/>
    <cellStyle name="_Plug_Р-з Сибиргинский 6 мес 2004 GAAP_ВСХ_динамика запасов по срокам_ОПУ_МЭ_оперплан_июнь_с учетом_ГМЗ" xfId="983"/>
    <cellStyle name="_Plug_Р-з Сибиргинский 6 мес 2004 GAAP_ВСХ_динамика запасов по срокам_ОПУ_МЭ_факт_апрель" xfId="984"/>
    <cellStyle name="_Plug_Р-з Сибиргинский 6 мес 2004 GAAP_ВСХ_ОПУ_МЭ_оперплан_июнь_с учетом_ГМЗ" xfId="985"/>
    <cellStyle name="_Plug_Р-з Сибиргинский 6 мес 2004 GAAP_ВСХ_ОПУ_МЭ_факт_апрель" xfId="986"/>
    <cellStyle name="_Plug_Р-з Сибиргинский 6 мес 2004 GAAP_динамика запасов по срокам" xfId="987"/>
    <cellStyle name="_Plug_Р-з Сибиргинский 6 мес 2004 GAAP_динамика запасов по срокам_ОПУ_МЭ_оперплан_июнь_с учетом_ГМЗ" xfId="988"/>
    <cellStyle name="_Plug_Р-з Сибиргинский 6 мес 2004 GAAP_динамика запасов по срокам_ОПУ_МЭ_факт_апрель" xfId="989"/>
    <cellStyle name="_Plug_Р-з Сибиргинский 6 мес 2004 GAAP_Ижсталь_сарех_6м июнь (отчет 59 в их форме)" xfId="990"/>
    <cellStyle name="_Plug_Р-з Сибиргинский 6 мес 2004 GAAP_Ижсталь_сарех_6м июнь (отчет 59 в их форме)_ОПУ_МЭ_оперплан_июнь_с учетом_ГМЗ" xfId="991"/>
    <cellStyle name="_Plug_Р-з Сибиргинский 6 мес 2004 GAAP_Ижсталь_сарех_6м июнь (отчет 59 в их форме)_ОПУ_МЭ_факт_апрель" xfId="992"/>
    <cellStyle name="_Plug_Р-з Сибиргинский 6 мес 2004 GAAP_ОПУ_МЭ_оперплан_июнь_с учетом_ГМЗ" xfId="993"/>
    <cellStyle name="_Plug_Р-з Сибиргинский 6 мес 2004 GAAP_ОПУ_МЭ_факт_апрель" xfId="994"/>
    <cellStyle name="_Plug_Р-з Сибиргинский 6 мес 2004 GAAP_План загрузки на февраль 2007 г от 11.01.07 актуализированный" xfId="995"/>
    <cellStyle name="_Plug_Р-з Сибиргинский 6 мес 2004 GAAP_План загрузки на февраль 2007 г от 11.01.07 актуализированный_динамика запасов по срокам" xfId="996"/>
    <cellStyle name="_Plug_Р-з Сибиргинский 6 мес 2004 GAAP_План загрузки на февраль 2007 г от 11.01.07 актуализированный_динамика запасов по срокам_ОПУ_МЭ_оперплан_июнь_с учетом_ГМЗ" xfId="997"/>
    <cellStyle name="_Plug_Р-з Сибиргинский 6 мес 2004 GAAP_План загрузки на февраль 2007 г от 11.01.07 актуализированный_динамика запасов по срокам_ОПУ_МЭ_факт_апрель" xfId="998"/>
    <cellStyle name="_Plug_Р-з Сибиргинский 6 мес 2004 GAAP_План загрузки на февраль 2007 г от 11.01.07 актуализированный_ОПУ_МЭ_оперплан_июнь_с учетом_ГМЗ" xfId="999"/>
    <cellStyle name="_Plug_Р-з Сибиргинский 6 мес 2004 GAAP_План загрузки на февраль 2007 г от 11.01.07 актуализированный_ОПУ_МЭ_факт_апрель" xfId="1000"/>
    <cellStyle name="_Plug_Р-з Сибиргинский 6 мес 2004 GAAP_ПЛАН по ТРУДУ 2007г.(помесячно)" xfId="1001"/>
    <cellStyle name="_Plug_Р-з Сибиргинский 6 мес 2004 GAAP_ПЛАН по ТРУДУ 2007г.(помесячно)_динамика запасов по срокам" xfId="1002"/>
    <cellStyle name="_Plug_Р-з Сибиргинский 6 мес 2004 GAAP_ПЛАН по ТРУДУ 2007г.(помесячно)_динамика запасов по срокам_ОПУ_МЭ_оперплан_июнь_с учетом_ГМЗ" xfId="1003"/>
    <cellStyle name="_Plug_Р-з Сибиргинский 6 мес 2004 GAAP_ПЛАН по ТРУДУ 2007г.(помесячно)_динамика запасов по срокам_ОПУ_МЭ_факт_апрель" xfId="1004"/>
    <cellStyle name="_Plug_Р-з Сибиргинский 6 мес 2004 GAAP_ПЛАН по ТРУДУ 2007г.(помесячно)_ОПУ_МЭ_оперплан_июнь_с учетом_ГМЗ" xfId="1005"/>
    <cellStyle name="_Plug_Р-з Сибиргинский 6 мес 2004 GAAP_ПЛАН по ТРУДУ 2007г.(помесячно)_ОПУ_МЭ_факт_апрель" xfId="1006"/>
    <cellStyle name="_Plug_Р-з Сибиргинский 6 мес 2004 GAAP_ППСТиП на 2007г полный файл 26.12.06г.(2006 ожидаем 10 мес факт+ ноябрь и декабрь план)" xfId="1007"/>
    <cellStyle name="_Plug_Р-з Сибиргинский 6 мес 2004 GAAP_ППСТиП на 2007г полный файл 26.12.06г.(2006 ожидаем 10 мес факт+ ноябрь и декабрь план)_ОПУ_МЭ_оперплан_июнь_с учетом_ГМЗ" xfId="1008"/>
    <cellStyle name="_Plug_Р-з Сибиргинский 6 мес 2004 GAAP_ППСТиП на 2007г полный файл 26.12.06г.(2006 ожидаем 10 мес факт+ ноябрь и декабрь план)_ОПУ_МЭ_факт_апрель" xfId="1009"/>
    <cellStyle name="_Plug_Р-з Сибиргинский 6 мес 2004 GAAP_Расчет показаетлей по труду 2007г." xfId="1010"/>
    <cellStyle name="_Plug_Р-з Сибиргинский 6 мес 2004 GAAP_Расчет показаетлей по труду 2007г._динамика запасов по срокам" xfId="1011"/>
    <cellStyle name="_Plug_Р-з Сибиргинский 6 мес 2004 GAAP_Расчет показаетлей по труду 2007г._динамика запасов по срокам_ОПУ_МЭ_оперплан_июнь_с учетом_ГМЗ" xfId="1012"/>
    <cellStyle name="_Plug_Р-з Сибиргинский 6 мес 2004 GAAP_Расчет показаетлей по труду 2007г._динамика запасов по срокам_ОПУ_МЭ_факт_апрель" xfId="1013"/>
    <cellStyle name="_Plug_Р-з Сибиргинский 6 мес 2004 GAAP_Расчет показаетлей по труду 2007г._ОПУ_МЭ_оперплан_июнь_с учетом_ГМЗ" xfId="1014"/>
    <cellStyle name="_Plug_Р-з Сибиргинский 6 мес 2004 GAAP_Расчет показаетлей по труду 2007г._ОПУ_МЭ_факт_апрель" xfId="1015"/>
    <cellStyle name="_Plug_Р-з Сибиргинский 6 мес 2004 GAAP_факторный анализ январь" xfId="1016"/>
    <cellStyle name="_Plug_Р-з Сибиргинский 6 мес 2004 GAAP_факторный анализ январь_динамика запасов по срокам" xfId="1017"/>
    <cellStyle name="_Plug_Р-з Сибиргинский 6 мес 2004 GAAP_факторный анализ январь_динамика запасов по срокам_ОПУ_МЭ_оперплан_июнь_с учетом_ГМЗ" xfId="1018"/>
    <cellStyle name="_Plug_Р-з Сибиргинский 6 мес 2004 GAAP_факторный анализ январь_динамика запасов по срокам_ОПУ_МЭ_факт_апрель" xfId="1019"/>
    <cellStyle name="_Plug_Р-з Сибиргинский 6 мес 2004 GAAP_факторный анализ январь_ОПУ_МЭ_оперплан_июнь_с учетом_ГМЗ" xfId="1020"/>
    <cellStyle name="_Plug_Р-з Сибиргинский 6 мес 2004 GAAP_факторный анализ январь_ОПУ_МЭ_факт_апрель" xfId="1021"/>
    <cellStyle name="_Plug_Р-з Сибиргинский 6 мес 2004 GAAP_февраль структура затрат   на 13.03.07" xfId="1022"/>
    <cellStyle name="_Plug_Р-з Сибиргинский 6 мес 2004 GAAP_февраль структура затрат   на 13.03.07_динамика запасов по срокам" xfId="1023"/>
    <cellStyle name="_Plug_Р-з Сибиргинский 6 мес 2004 GAAP_февраль структура затрат   на 13.03.07_динамика запасов по срокам_ОПУ_МЭ_оперплан_июнь_с учетом_ГМЗ" xfId="1024"/>
    <cellStyle name="_Plug_Р-з Сибиргинский 6 мес 2004 GAAP_февраль структура затрат   на 13.03.07_динамика запасов по срокам_ОПУ_МЭ_факт_апрель" xfId="1025"/>
    <cellStyle name="_Plug_Р-з Сибиргинский 6 мес 2004 GAAP_февраль структура затрат   на 13.03.07_ОПУ_МЭ_оперплан_июнь_с учетом_ГМЗ" xfId="1026"/>
    <cellStyle name="_Plug_Р-з Сибиргинский 6 мес 2004 GAAP_февраль структура затрат   на 13.03.07_ОПУ_МЭ_факт_апрель" xfId="1027"/>
    <cellStyle name="_Plug_Ф3" xfId="1028"/>
    <cellStyle name="_Plug_Ф3_Внереализационные расходы на 19.03.07" xfId="1029"/>
    <cellStyle name="_Plug_Ф3_Внереализационные расходы на 19.03.07_динамика запасов по срокам" xfId="1030"/>
    <cellStyle name="_Plug_Ф3_Внереализационные расходы на 19.03.07_динамика запасов по срокам_ОПУ_МЭ_оперплан_июнь_с учетом_ГМЗ" xfId="1031"/>
    <cellStyle name="_Plug_Ф3_Внереализационные расходы на 19.03.07_динамика запасов по срокам_ОПУ_МЭ_факт_апрель" xfId="1032"/>
    <cellStyle name="_Plug_Ф3_Внереализационные расходы на 19.03.07_ОПУ_МЭ_оперплан_июнь_с учетом_ГМЗ" xfId="1033"/>
    <cellStyle name="_Plug_Ф3_Внереализационные расходы на 19.03.07_ОПУ_МЭ_факт_апрель" xfId="1034"/>
    <cellStyle name="_Plug_Ф3_ВСХ" xfId="1035"/>
    <cellStyle name="_Plug_Ф3_ВСХ_динамика запасов по срокам" xfId="1036"/>
    <cellStyle name="_Plug_Ф3_ВСХ_динамика запасов по срокам_ОПУ_МЭ_оперплан_июнь_с учетом_ГМЗ" xfId="1037"/>
    <cellStyle name="_Plug_Ф3_ВСХ_динамика запасов по срокам_ОПУ_МЭ_факт_апрель" xfId="1038"/>
    <cellStyle name="_Plug_Ф3_ВСХ_ОПУ_МЭ_оперплан_июнь_с учетом_ГМЗ" xfId="1039"/>
    <cellStyle name="_Plug_Ф3_ВСХ_ОПУ_МЭ_факт_апрель" xfId="1040"/>
    <cellStyle name="_Plug_Ф3_динамика запасов по срокам" xfId="1041"/>
    <cellStyle name="_Plug_Ф3_динамика запасов по срокам_ОПУ_МЭ_оперплан_июнь_с учетом_ГМЗ" xfId="1042"/>
    <cellStyle name="_Plug_Ф3_динамика запасов по срокам_ОПУ_МЭ_факт_апрель" xfId="1043"/>
    <cellStyle name="_Plug_Ф3_ОПУ_МЭ_оперплан_июнь_с учетом_ГМЗ" xfId="1044"/>
    <cellStyle name="_Plug_Ф3_ОПУ_МЭ_факт_апрель" xfId="1045"/>
    <cellStyle name="_Plug_Ф3_План загрузки на февраль 2007 г от 11.01.07 актуализированный" xfId="1046"/>
    <cellStyle name="_Plug_Ф3_План загрузки на февраль 2007 г от 11.01.07 актуализированный_динамика запасов по срокам" xfId="1047"/>
    <cellStyle name="_Plug_Ф3_План загрузки на февраль 2007 г от 11.01.07 актуализированный_динамика запасов по срокам_ОПУ_МЭ_оперплан_июнь_с учетом_ГМЗ" xfId="1048"/>
    <cellStyle name="_Plug_Ф3_План загрузки на февраль 2007 г от 11.01.07 актуализированный_динамика запасов по срокам_ОПУ_МЭ_факт_апрель" xfId="1049"/>
    <cellStyle name="_Plug_Ф3_План загрузки на февраль 2007 г от 11.01.07 актуализированный_ОПУ_МЭ_оперплан_июнь_с учетом_ГМЗ" xfId="1050"/>
    <cellStyle name="_Plug_Ф3_План загрузки на февраль 2007 г от 11.01.07 актуализированный_ОПУ_МЭ_факт_апрель" xfId="1051"/>
    <cellStyle name="_Plug_Ф3_ППСТиП на 2007г полный файл 26.12.06г.(2006 ожидаем 10 мес факт+ ноябрь и декабрь план)" xfId="1052"/>
    <cellStyle name="_Plug_Ф3_ППСТиП на 2007г полный файл 26.12.06г.(2006 ожидаем 10 мес факт+ ноябрь и декабрь план)_ОПУ_МЭ_оперплан_июнь_с учетом_ГМЗ" xfId="1053"/>
    <cellStyle name="_Plug_Ф3_ППСТиП на 2007г полный файл 26.12.06г.(2006 ожидаем 10 мес факт+ ноябрь и декабрь план)_ОПУ_МЭ_факт_апрель" xfId="1054"/>
    <cellStyle name="_Plug_Ф3_факторный анализ январь" xfId="1055"/>
    <cellStyle name="_Plug_Ф3_факторный анализ январь_динамика запасов по срокам" xfId="1056"/>
    <cellStyle name="_Plug_Ф3_факторный анализ январь_динамика запасов по срокам_ОПУ_МЭ_оперплан_июнь_с учетом_ГМЗ" xfId="1057"/>
    <cellStyle name="_Plug_Ф3_факторный анализ январь_динамика запасов по срокам_ОПУ_МЭ_факт_апрель" xfId="1058"/>
    <cellStyle name="_Plug_Ф3_факторный анализ январь_ОПУ_МЭ_оперплан_июнь_с учетом_ГМЗ" xfId="1059"/>
    <cellStyle name="_Plug_Ф3_факторный анализ январь_ОПУ_МЭ_факт_апрель" xfId="1060"/>
    <cellStyle name="_Plug_Ф3_февраль структура затрат   на 13.03.07" xfId="1061"/>
    <cellStyle name="_Plug_Ф3_февраль структура затрат   на 13.03.07_динамика запасов по срокам" xfId="1062"/>
    <cellStyle name="_Plug_Ф3_февраль структура затрат   на 13.03.07_динамика запасов по срокам_ОПУ_МЭ_оперплан_июнь_с учетом_ГМЗ" xfId="1063"/>
    <cellStyle name="_Plug_Ф3_февраль структура затрат   на 13.03.07_динамика запасов по срокам_ОПУ_МЭ_факт_апрель" xfId="1064"/>
    <cellStyle name="_Plug_Ф3_февраль структура затрат   на 13.03.07_ОПУ_МЭ_оперплан_июнь_с учетом_ГМЗ" xfId="1065"/>
    <cellStyle name="_Plug_Ф3_февраль структура затрат   на 13.03.07_ОПУ_МЭ_факт_апрель" xfId="1066"/>
    <cellStyle name="_Plug_факторный анализ январь" xfId="1067"/>
    <cellStyle name="_Plug_факторный анализ январь_динамика запасов по срокам" xfId="1068"/>
    <cellStyle name="_Plug_факторный анализ январь_динамика запасов по срокам_ОПУ_МЭ_оперплан_июнь_с учетом_ГМЗ" xfId="1069"/>
    <cellStyle name="_Plug_факторный анализ январь_динамика запасов по срокам_ОПУ_МЭ_факт_апрель" xfId="1070"/>
    <cellStyle name="_Plug_факторный анализ январь_ОПУ_МЭ_оперплан_июнь_с учетом_ГМЗ" xfId="1071"/>
    <cellStyle name="_Plug_факторный анализ январь_ОПУ_МЭ_факт_апрель" xfId="1072"/>
    <cellStyle name="_Plug_февраль структура затрат   на 13.03.07" xfId="1073"/>
    <cellStyle name="_Plug_февраль структура затрат   на 13.03.07_динамика запасов по срокам" xfId="1074"/>
    <cellStyle name="_Plug_февраль структура затрат   на 13.03.07_динамика запасов по срокам_ОПУ_МЭ_оперплан_июнь_с учетом_ГМЗ" xfId="1075"/>
    <cellStyle name="_Plug_февраль структура затрат   на 13.03.07_динамика запасов по срокам_ОПУ_МЭ_факт_апрель" xfId="1076"/>
    <cellStyle name="_Plug_февраль структура затрат   на 13.03.07_ОПУ_МЭ_оперплан_июнь_с учетом_ГМЗ" xfId="1077"/>
    <cellStyle name="_Plug_февраль структура затрат   на 13.03.07_ОПУ_МЭ_факт_апрель" xfId="1078"/>
    <cellStyle name="_Plug_Шахта_Сибиргинская" xfId="1079"/>
    <cellStyle name="_Plug_Шахта_Сибиргинская_иж_план 2008" xfId="1080"/>
    <cellStyle name="_Plug_Шахта_Сибиргинская_иж_план 2008_к утв" xfId="1081"/>
    <cellStyle name="_Plug_Шахта_Сибиргинская_иж_план 2008_к утв_ОПУ_МЭ_оперплан_июнь_с учетом_ГМЗ" xfId="1082"/>
    <cellStyle name="_Plug_Шахта_Сибиргинская_иж_план 2008_к утв_ОПУ_МЭ_факт_апрель" xfId="1083"/>
    <cellStyle name="_Plug_Шахта_Сибиргинская_иж_план 2008_ОПУ_МЭ_оперплан_июнь_с учетом_ГМЗ" xfId="1084"/>
    <cellStyle name="_Plug_Шахта_Сибиргинская_иж_план 2008_ОПУ_МЭ_факт_апрель" xfId="1085"/>
    <cellStyle name="_Plug_Шахта_Сибиргинская_иж_проект Бюджета_2007_11.01.07" xfId="1086"/>
    <cellStyle name="_Plug_Шахта_Сибиргинская_иж_проект Бюджета_2007_11.01.07_Выручка 2008г." xfId="1087"/>
    <cellStyle name="_Plug_Шахта_Сибиргинская_иж_проект Бюджета_2007_11.01.07_Выручка 2008г._ОПУ_МЭ_оперплан_июнь_с учетом_ГМЗ" xfId="1088"/>
    <cellStyle name="_Plug_Шахта_Сибиргинская_иж_проект Бюджета_2007_11.01.07_Выручка 2008г._ОПУ_МЭ_факт_апрель" xfId="1089"/>
    <cellStyle name="_Plug_Шахта_Сибиргинская_ППСТиП на 2007г вариант 26.12.06г. (2006 ожидаем 10 мес факт+ ноябрь и декабрь план)" xfId="1090"/>
    <cellStyle name="_Plug_Шахта_Сибиргинская_ППСТиП на 2007г вариант 26.12.06г. (2006 ожидаем 10 мес факт+ ноябрь и декабрь план)_ОПУ_МЭ_оперплан_июнь_с учетом_ГМЗ" xfId="1091"/>
    <cellStyle name="_Plug_Шахта_Сибиргинская_ППСТиП на 2007г вариант 26.12.06г. (2006 ожидаем 10 мес факт+ ноябрь и декабрь план)_ОПУ_МЭ_факт_апрель" xfId="1092"/>
    <cellStyle name="_Plug_Шахта_Сибиргинская_ППСТиП на 2007г полный файл 10.01.07г.(2006 ожидаем 11 мес факт+ декабрь оперативный план)" xfId="1093"/>
    <cellStyle name="_Plug_Шахта_Сибиргинская_ППСТиП на 2007г полный файл 10.01.07г.(2006 ожидаем 11 мес факт+ декабрь оперативный план)_ОПУ_МЭ_оперплан_июнь_с учетом_ГМЗ" xfId="1094"/>
    <cellStyle name="_Plug_Шахта_Сибиргинская_ППСТиП на 2007г полный файл 10.01.07г.(2006 ожидаем 11 мес факт+ декабрь оперативный план)_ОПУ_МЭ_факт_апрель" xfId="1095"/>
    <cellStyle name="_Plug_Шахта_Сибиргинская_Свод оборачиваемость Запасов _формат " xfId="1096"/>
    <cellStyle name="_Plug_Шахта_Сибиргинская_Свод оборачиваемость Запасов _формат _ОПУ_МЭ_оперплан_июнь_с учетом_ГМЗ" xfId="1097"/>
    <cellStyle name="_Plug_Шахта_Сибиргинская_Свод оборачиваемость Запасов _формат _ОПУ_МЭ_факт_апрель" xfId="1098"/>
    <cellStyle name="_Plug_Шахта_Сибиргинская_Свод оборачиваемость Запасов Q3 2007_от 27-09-07 " xfId="1099"/>
    <cellStyle name="_Plug_Шахта_Сибиргинская_Свод оборачиваемость Запасов Q3 2007_от 27-09-07 _ОПУ_МЭ_оперплан_июнь_с учетом_ГМЗ" xfId="1100"/>
    <cellStyle name="_Plug_Шахта_Сибиргинская_Свод оборачиваемость Запасов Q3 2007_от 27-09-07 _ОПУ_МЭ_факт_апрель" xfId="1101"/>
    <cellStyle name="_Plug_Шахта_Сибиргинская_факторный анализ выручки" xfId="1102"/>
    <cellStyle name="_Plug_Шахта_Сибиргинская_факторный анализ выручки_Выручка 2008г." xfId="1103"/>
    <cellStyle name="_Plug_Шахта_Сибиргинская_факторный анализ выручки_Выручка 2008г._ОПУ_МЭ_оперплан_июнь_с учетом_ГМЗ" xfId="1104"/>
    <cellStyle name="_Plug_Шахта_Сибиргинская_факторный анализ выручки_Выручка 2008г._ОПУ_МЭ_факт_апрель" xfId="1105"/>
    <cellStyle name="_Plug_Шахта_Сибиргинская_факторный анализ выручки_иж_план 2008" xfId="1106"/>
    <cellStyle name="_Plug_Шахта_Сибиргинская_факторный анализ выручки_иж_план 2008_ОПУ_МЭ_оперплан_июнь_с учетом_ГМЗ" xfId="1107"/>
    <cellStyle name="_Plug_Шахта_Сибиргинская_факторный анализ выручки_иж_план 2008_ОПУ_МЭ_факт_апрель" xfId="1108"/>
    <cellStyle name="_Plug_Шахта_Сибиргинская_факторный анализ выручки_Книга1" xfId="1109"/>
    <cellStyle name="_Plug_Шахта_Сибиргинская_факторный анализ выручки_Книга1_ОПУ_МЭ_оперплан_июнь_с учетом_ГМЗ" xfId="1110"/>
    <cellStyle name="_Plug_Шахта_Сибиргинская_факторный анализ выручки_Книга1_ОПУ_МЭ_факт_апрель" xfId="1111"/>
    <cellStyle name="_Plug_Шахта_Сибиргинская_факторный анализ выручки_ОПУ_МЭ_оперплан_июнь_с учетом_ГМЗ" xfId="1112"/>
    <cellStyle name="_Plug_Шахта_Сибиргинская_факторный анализ выручки_ОПУ_МЭ_факт_апрель" xfId="1113"/>
    <cellStyle name="_Plug_Шахта_Сибиргинская_факторный анализ выручки_ППСТиП 2008 бюджет  (10.12.2007 с новыми ценами)" xfId="1114"/>
    <cellStyle name="_Plug_Шахта_Сибиргинская_факторный анализ выручки_ППСТиП 2008 бюджет  (10.12.2007 с новыми ценами)_ОПУ_МЭ_оперплан_июнь_с учетом_ГМЗ" xfId="1115"/>
    <cellStyle name="_Plug_Шахта_Сибиргинская_факторный анализ выручки_ППСТиП 2008 бюджет  (10.12.2007 с новыми ценами)_ОПУ_МЭ_факт_апрель" xfId="1116"/>
    <cellStyle name="_Plug_Шахта_Сибиргинская_факторный анализ выручки_ППСТиП 2008 бюджет  (14.11.07)" xfId="1117"/>
    <cellStyle name="_Plug_Шахта_Сибиргинская_факторный анализ выручки_ППСТиП 2008 бюджет  (14.11.07)_ОПУ_МЭ_оперплан_июнь_с учетом_ГМЗ" xfId="1118"/>
    <cellStyle name="_Plug_Шахта_Сибиргинская_факторный анализ выручки_ППСТиП 2008 бюджет  (14.11.07)_ОПУ_МЭ_факт_апрель" xfId="1119"/>
    <cellStyle name="_Plug_Шахта_Сибиргинская_факторный анализ выручки_ППСТиП 2008 бюджет после Москвы (31.10.07)" xfId="1120"/>
    <cellStyle name="_Plug_Шахта_Сибиргинская_факторный анализ выручки_ППСТиП 2008 бюджет после Москвы (31.10.07)_ОПУ_МЭ_оперплан_июнь_с учетом_ГМЗ" xfId="1121"/>
    <cellStyle name="_Plug_Шахта_Сибиргинская_факторный анализ выручки_ППСТиП 2008 бюджет после Москвы (31.10.07)_ОПУ_МЭ_факт_апрель" xfId="1122"/>
    <cellStyle name="_Альбом форм к БК 2008 общие v5" xfId="1123"/>
    <cellStyle name="_Анализ з.частей IIкв. 2006" xfId="1124"/>
    <cellStyle name="_Анализ запчастей" xfId="1125"/>
    <cellStyle name="_Анализ сметы_06" xfId="1126"/>
    <cellStyle name="_Аналитические_признаки" xfId="1127"/>
    <cellStyle name="_Аналитические_признаки - исправленная версия" xfId="1128"/>
    <cellStyle name="_Бюджет 2007 ЕЭТ" xfId="1129"/>
    <cellStyle name="_Бюджет ЗСМК 2006г (8.12 )" xfId="1130"/>
    <cellStyle name="_Бюджет ЗСМК 2006г (8.12 утв БК )" xfId="1131"/>
    <cellStyle name="_Бюджет КОСИ на площадках mapping в 15 форму" xfId="1132"/>
    <cellStyle name="_ВВ - Динамика цен 2007г " xfId="1133"/>
    <cellStyle name="_Все ремфонды1" xfId="1134"/>
    <cellStyle name="_Выручка КХП" xfId="1135"/>
    <cellStyle name="_График по Ebitda" xfId="1136"/>
    <cellStyle name="_Графики_презентации_бюджета КГОК" xfId="1137"/>
    <cellStyle name="_Графитированные электроды - Динамика цен 2007г " xfId="1138"/>
    <cellStyle name="_графки - доп слайд" xfId="1139"/>
    <cellStyle name="_движение кокса и отсева 2008" xfId="1140"/>
    <cellStyle name="_ДДС 2008" xfId="1141"/>
    <cellStyle name="_для БК по корректировке НКМК (14 02 06)" xfId="1142"/>
    <cellStyle name="_Для КГОКа ЛИЧНО" xfId="1143"/>
    <cellStyle name="_Добавочные за I квартал" xfId="1144"/>
    <cellStyle name="_Дополнения к бюджету 2006" xfId="1145"/>
    <cellStyle name="_дополнения к бюджету 2006(ЗСМК НКМК 26.02.2006)" xfId="1146"/>
    <cellStyle name="_Дополнения к бюджету НКМК ЗСМК (20 02 06)" xfId="1147"/>
    <cellStyle name="_Дополнения к инв бюджету 2006 (ЗСМК НКМК)_исправл" xfId="1148"/>
    <cellStyle name="_Единица отчетности_update" xfId="1149"/>
    <cellStyle name="_З.ч по группам оборудования" xfId="1150"/>
    <cellStyle name="_ЗАПСИБ ВАНАДИЙ (26.09.06)" xfId="1151"/>
    <cellStyle name="_Запчасти 2005-2006" xfId="1152"/>
    <cellStyle name="_Запчасти 2006 с откл" xfId="1153"/>
    <cellStyle name="_Запчасти 3 ,4 2005" xfId="1154"/>
    <cellStyle name="_Запчасти ремфонда 2006 25.10.05" xfId="1155"/>
    <cellStyle name="_Затраты на ремонт 2006" xfId="1156"/>
    <cellStyle name="_ЗСМК осв (2006-09-27) план(2)" xfId="1157"/>
    <cellStyle name="_ЗСМК отчет за январь 2006 (2005.12.27) план ЕХ" xfId="1158"/>
    <cellStyle name="_ЗСМК отчет за январь 2006 (2006.01.10) план2 ЕХ" xfId="1159"/>
    <cellStyle name="_Исключение в отчете о ПУ - Настройки_v17 01 07" xfId="1160"/>
    <cellStyle name="_ИТ бюджет 2007" xfId="1161"/>
    <cellStyle name="_Книга1" xfId="1162"/>
    <cellStyle name="_x0013__Книга1" xfId="1163"/>
    <cellStyle name="_Консолидация и отчетность - мастерданные" xfId="1164"/>
    <cellStyle name="_Мощности_МП_исх_формы_ручного_ввода" xfId="1165"/>
    <cellStyle name="_НКМК для БК по корр 2006" xfId="1166"/>
    <cellStyle name="_НКМК отчет за декабрь (2006.01.30) факт ЕХ ФУ" xfId="1167"/>
    <cellStyle name="_Нормы расхода сырья и материалов(27.09)" xfId="1168"/>
    <cellStyle name="_Нормы_НТМК(с расш по прир.газу)" xfId="1169"/>
    <cellStyle name="_Обновление справочников Энергетика от 16 01" xfId="1170"/>
    <cellStyle name="_ост на 4 квартал" xfId="1171"/>
    <cellStyle name="_Пакет №1 (Coal)" xfId="1172"/>
    <cellStyle name="_Пакет ГОКи" xfId="1173"/>
    <cellStyle name="_Пакет по МП" xfId="1174"/>
    <cellStyle name="_Пакет форм 2 уровня_ЕвразЭК11" xfId="1175"/>
    <cellStyle name="_Пакет_НМТП от 21.09" xfId="1176"/>
    <cellStyle name="_Пакет_НМТП." xfId="1177"/>
    <cellStyle name="_Пакет_форм_2_уровня_ГОКи_модель" xfId="1178"/>
    <cellStyle name="_Пакет_форм_2_уровня_МП" xfId="1179"/>
    <cellStyle name="_план 2 полугодие_2006_ОАО Мечел" xfId="1180"/>
    <cellStyle name="_план 2 полугодие_2006_УК Мечел" xfId="1181"/>
    <cellStyle name="_План закупок на август 2006_ООБ" xfId="1182"/>
    <cellStyle name="_План_2007_ОАО" xfId="1183"/>
    <cellStyle name="_план_2007_УК_Мечел" xfId="1184"/>
    <cellStyle name="_Презентация бюджета 2006" xfId="1185"/>
    <cellStyle name="_прилож. к поясн. записке" xfId="1186"/>
    <cellStyle name="_проверка" xfId="1187"/>
    <cellStyle name="_Прогноз освоения'05 ЗСМК (2005.11.02)ЕХ" xfId="1188"/>
    <cellStyle name="_Прогноз цен на сырье для бюджета 2008 (24 09 07) добавлен сентябрь" xfId="1189"/>
    <cellStyle name="_Проект бюджета ДИТ_Программа развития инфортехнологий -Ф_19_2007" xfId="1190"/>
    <cellStyle name="_Проект формы 2.1_2.2_2.3_03.09._18-33" xfId="1191"/>
    <cellStyle name="_Произв. расходы 2008_05.12.07" xfId="1192"/>
    <cellStyle name="_Производственная программа на 2008 г  от22.10" xfId="1193"/>
    <cellStyle name="_Расходы план на 2 квартал 2006 год" xfId="1194"/>
    <cellStyle name="_Расходы план на 3 квартал 2006 год" xfId="1195"/>
    <cellStyle name="_Расходы ТДМ_план 2007" xfId="1196"/>
    <cellStyle name="_Расчет графика по смете за 2007 г" xfId="1197"/>
    <cellStyle name="_свод амортизации по КГОК" xfId="1198"/>
    <cellStyle name="_Свод отчетов по МП" xfId="1199"/>
    <cellStyle name="_слайд КВ 2006" xfId="1200"/>
    <cellStyle name="_Слайды к 15 02 2006" xfId="1201"/>
    <cellStyle name="_Смета" xfId="1202"/>
    <cellStyle name="_Стандартизированные ППСТиП" xfId="1203"/>
    <cellStyle name="_тдм_полный пакет_IIкв_21.04.06" xfId="1204"/>
    <cellStyle name="_УФОП 2706" xfId="1205"/>
    <cellStyle name="_Ф.7 (27.10.06)" xfId="1206"/>
    <cellStyle name="_Ф_19_20_21_2007_05 10 06_на подпись" xfId="1207"/>
    <cellStyle name="_ФАКТ 2005 (отпр ФУ)" xfId="1208"/>
    <cellStyle name="_Финансирование НКМК КС 2005 г (2006.02.02)" xfId="1209"/>
    <cellStyle name="_финкоминвест_план_2007" xfId="1210"/>
    <cellStyle name="_Форма 4 (20 10 06) (Бурение СБШ) (2)" xfId="1211"/>
    <cellStyle name="_Формат презентации 1пг2007 НТМК" xfId="1212"/>
    <cellStyle name="_Формат презентации НТМК 2006 08-02-2007 со связями" xfId="1213"/>
    <cellStyle name="_Формат_презентации_бюджета_2007" xfId="1214"/>
    <cellStyle name="_Формат_презентация_защита_2005" xfId="1215"/>
    <cellStyle name="_Формуляры форм ручного ввода" xfId="1216"/>
    <cellStyle name="_Формы - утверждено на СД" xfId="1217"/>
    <cellStyle name="_Формы 2 уровня ЕАР 2007" xfId="1218"/>
    <cellStyle name="_Формы 2 уровня ЗСМК баз." xfId="1219"/>
    <cellStyle name="_Формы 2 уровня ЗСМК баз.15.11 от Паньшина." xfId="1220"/>
    <cellStyle name="_Формы 2 уровня(баз)" xfId="1221"/>
    <cellStyle name="_Формы 2 уровня(баз)СД" xfId="1222"/>
    <cellStyle name="_Формы для бюджета 2007 г. НТМК-Энерго ок (1)" xfId="1223"/>
    <cellStyle name="_Формы энерго СВОД НТМК-Энерго, ЕвразЭк, ЗСТЭЦ" xfId="1224"/>
    <cellStyle name="_формы_9, 13" xfId="1225"/>
    <cellStyle name="_Цены на сырье 2008 (15 10 07)" xfId="1226"/>
    <cellStyle name="_Цены на сырье вспом.мат." xfId="1227"/>
    <cellStyle name="_чоп_план_2007_08.12" xfId="1228"/>
    <cellStyle name="_янв-май 2006" xfId="1229"/>
    <cellStyle name="’ћѓћ‚›‰" xfId="1230"/>
    <cellStyle name="”€ќђќ‘ћ‚›‰" xfId="1231"/>
    <cellStyle name="”€љ‘€ђћ‚ђќќ›‰" xfId="1232"/>
    <cellStyle name="”ќђќ‘ћ‚›‰" xfId="1233"/>
    <cellStyle name="”љ‘ђћ‚ђќќ›‰" xfId="1234"/>
    <cellStyle name="„…ќ…†ќ›‰" xfId="1235"/>
    <cellStyle name="„ђ’ђ" xfId="1236"/>
    <cellStyle name="‡ђѓћ‹ћ‚ћљ1" xfId="1237"/>
    <cellStyle name="‡ђѓћ‹ћ‚ћљ2" xfId="1238"/>
    <cellStyle name="€’ћѓћ‚›‰" xfId="1239"/>
    <cellStyle name="0.0" xfId="1240"/>
    <cellStyle name="1Outputbox1" xfId="1241"/>
    <cellStyle name="1Outputbox2" xfId="1242"/>
    <cellStyle name="1Outputheader" xfId="1243"/>
    <cellStyle name="1Outputheader2" xfId="1244"/>
    <cellStyle name="1Outputsubtitle" xfId="1245"/>
    <cellStyle name="1Outputtitle" xfId="1246"/>
    <cellStyle name="1Profileheader" xfId="1247"/>
    <cellStyle name="1Profilelowerbox" xfId="1248"/>
    <cellStyle name="1Profilesubheader" xfId="1249"/>
    <cellStyle name="1Profiletitle" xfId="1250"/>
    <cellStyle name="1Profiletopbox" xfId="1251"/>
    <cellStyle name="20% - Accent1" xfId="1252"/>
    <cellStyle name="20% - Accent2" xfId="1253"/>
    <cellStyle name="20% - Accent3" xfId="1254"/>
    <cellStyle name="20% - Accent4" xfId="1255"/>
    <cellStyle name="20% - Accent5" xfId="1256"/>
    <cellStyle name="20% - Accent6" xfId="1257"/>
    <cellStyle name="40% - Accent1" xfId="1258"/>
    <cellStyle name="40% - Accent2" xfId="1259"/>
    <cellStyle name="40% - Accent3" xfId="1260"/>
    <cellStyle name="40% - Accent4" xfId="1261"/>
    <cellStyle name="40% - Accent5" xfId="1262"/>
    <cellStyle name="40% - Accent6" xfId="1263"/>
    <cellStyle name="60% - Accent1" xfId="1264"/>
    <cellStyle name="60% - Accent2" xfId="1265"/>
    <cellStyle name="60% - Accent3" xfId="1266"/>
    <cellStyle name="60% - Accent4" xfId="1267"/>
    <cellStyle name="60% - Accent5" xfId="1268"/>
    <cellStyle name="60% - Accent6" xfId="1269"/>
    <cellStyle name="8pt" xfId="1270"/>
    <cellStyle name="Aaia?iue [0]_vaqduGfTSN7qyUJNWHRlcWo3H" xfId="1271"/>
    <cellStyle name="Aaia?iue_vaqduGfTSN7qyUJNWHRlcWo3H" xfId="1272"/>
    <cellStyle name="Äåíåæíûé" xfId="1273"/>
    <cellStyle name="Äåíåæíûé [0]" xfId="1274"/>
    <cellStyle name="Äåíåæíûé_15_CF_dir" xfId="1275"/>
    <cellStyle name="Accent1" xfId="1276"/>
    <cellStyle name="Accent2" xfId="1277"/>
    <cellStyle name="Accent3" xfId="1278"/>
    <cellStyle name="Accent4" xfId="1279"/>
    <cellStyle name="Accent5" xfId="1280"/>
    <cellStyle name="Accent6" xfId="1281"/>
    <cellStyle name="acct" xfId="1282"/>
    <cellStyle name="Actual Date" xfId="1283"/>
    <cellStyle name="AeE­ [0]_?A°??µAoC?" xfId="1284"/>
    <cellStyle name="AeE­_?A°??µAoC?" xfId="1285"/>
    <cellStyle name="Aeia?nnueea" xfId="1286"/>
    <cellStyle name="AFE" xfId="1287"/>
    <cellStyle name="Arial 10" xfId="1288"/>
    <cellStyle name="Arial 12" xfId="1289"/>
    <cellStyle name="Bad" xfId="1290"/>
    <cellStyle name="Balance" xfId="1291"/>
    <cellStyle name="BalanceBold" xfId="1292"/>
    <cellStyle name="BLACK" xfId="1293"/>
    <cellStyle name="Blue" xfId="1294"/>
    <cellStyle name="Body" xfId="1295"/>
    <cellStyle name="British Pound" xfId="1296"/>
    <cellStyle name="C?AO_?A°??µAoC?" xfId="1297"/>
    <cellStyle name="Calc Currency (0)" xfId="1298"/>
    <cellStyle name="Calculation" xfId="1299"/>
    <cellStyle name="Case" xfId="1300"/>
    <cellStyle name="Center Across" xfId="1301"/>
    <cellStyle name="Check" xfId="1302"/>
    <cellStyle name="Check Cell" xfId="1303"/>
    <cellStyle name="Column Heading" xfId="1304"/>
    <cellStyle name="Comma [0]_YuNK_RAP_FS_9m2002" xfId="1305"/>
    <cellStyle name="Comma [00]" xfId="1306"/>
    <cellStyle name="Comma [000]" xfId="1307"/>
    <cellStyle name="Comma [1]" xfId="1308"/>
    <cellStyle name="Comma 0" xfId="1309"/>
    <cellStyle name="Comma 0*" xfId="1310"/>
    <cellStyle name="Comma 2" xfId="1311"/>
    <cellStyle name="Comma_12m2003 GAAP entity-template_rus" xfId="1312"/>
    <cellStyle name="Comma0" xfId="1313"/>
    <cellStyle name="Currency [0]_06_9m" xfId="1314"/>
    <cellStyle name="Currency [00]" xfId="1315"/>
    <cellStyle name="Currency [1]" xfId="1316"/>
    <cellStyle name="Currency 0" xfId="1317"/>
    <cellStyle name="Currency 2" xfId="1318"/>
    <cellStyle name="Currency RU" xfId="1319"/>
    <cellStyle name="Currency_06_9m" xfId="1320"/>
    <cellStyle name="Currency0" xfId="1321"/>
    <cellStyle name="Data" xfId="1322"/>
    <cellStyle name="DataBold" xfId="1323"/>
    <cellStyle name="Date" xfId="1324"/>
    <cellStyle name="Date Aligned" xfId="1325"/>
    <cellStyle name="Date_07.12.2005  КЭШ и баланс " xfId="1326"/>
    <cellStyle name="Dec_0" xfId="1327"/>
    <cellStyle name="Deviant" xfId="1328"/>
    <cellStyle name="Dezimal [0]_Closing FX Kurse" xfId="1329"/>
    <cellStyle name="Dezimal_Closing FX Kurse" xfId="1330"/>
    <cellStyle name="Dollars" xfId="1331"/>
    <cellStyle name="Dotted Line" xfId="1332"/>
    <cellStyle name="Double Accounting" xfId="1333"/>
    <cellStyle name="E&amp;Y House" xfId="1334"/>
    <cellStyle name="Euro" xfId="1335"/>
    <cellStyle name="EVRAZCaption" xfId="1336"/>
    <cellStyle name="EVRAZColumnNumber" xfId="1337"/>
    <cellStyle name="EVRAZReportSubtitle" xfId="1338"/>
    <cellStyle name="EVRAZReportTitle" xfId="1339"/>
    <cellStyle name="Explanatory Text" xfId="1340"/>
    <cellStyle name="Ezres [0]_Document" xfId="1341"/>
    <cellStyle name="Ezres_Document" xfId="1342"/>
    <cellStyle name="F2" xfId="1343"/>
    <cellStyle name="F3" xfId="1344"/>
    <cellStyle name="F4" xfId="1345"/>
    <cellStyle name="F5" xfId="1346"/>
    <cellStyle name="F6" xfId="1347"/>
    <cellStyle name="F7" xfId="1348"/>
    <cellStyle name="F8" xfId="1349"/>
    <cellStyle name="Factor" xfId="1350"/>
    <cellStyle name="Fixed" xfId="1351"/>
    <cellStyle name="footer" xfId="1352"/>
    <cellStyle name="Footnote" xfId="1353"/>
    <cellStyle name="From" xfId="1354"/>
    <cellStyle name="Good" xfId="1355"/>
    <cellStyle name="Green" xfId="1356"/>
    <cellStyle name="Grey" xfId="1357"/>
    <cellStyle name="Hard Percent" xfId="1358"/>
    <cellStyle name="Header" xfId="1359"/>
    <cellStyle name="Header1" xfId="1360"/>
    <cellStyle name="Header2" xfId="1361"/>
    <cellStyle name="heading" xfId="1362"/>
    <cellStyle name="Heading 1" xfId="1363"/>
    <cellStyle name="Heading 2" xfId="1364"/>
    <cellStyle name="Heading 3" xfId="1365"/>
    <cellStyle name="Heading 4" xfId="1366"/>
    <cellStyle name="Heading1" xfId="1367"/>
    <cellStyle name="Heading2" xfId="1368"/>
    <cellStyle name="HeadingS" xfId="1369"/>
    <cellStyle name="Hide" xfId="1370"/>
    <cellStyle name="HIGHLIGHT" xfId="1371"/>
    <cellStyle name="Iau?iue_NotesFA" xfId="1372"/>
    <cellStyle name="Îáû÷íûé" xfId="1373"/>
    <cellStyle name="Ïðîöåíòíûé" xfId="1374"/>
    <cellStyle name="Input" xfId="1375"/>
    <cellStyle name="Input [yellow]" xfId="1376"/>
    <cellStyle name="Ioe?uaaaoayny aeia?nnueea" xfId="1377"/>
    <cellStyle name="ISO" xfId="1378"/>
    <cellStyle name="Komma [0]_Arcen" xfId="1379"/>
    <cellStyle name="Komma_Arcen" xfId="1380"/>
    <cellStyle name="Linked Cell" xfId="1381"/>
    <cellStyle name="Millares [0]_FINAL-10" xfId="1382"/>
    <cellStyle name="Millares_FINAL-10" xfId="1383"/>
    <cellStyle name="Milliers [0]_B.S.96" xfId="1384"/>
    <cellStyle name="Milliers_B.S.96" xfId="1385"/>
    <cellStyle name="Mon?taire [0]_BUDGET" xfId="1386"/>
    <cellStyle name="Mon?taire_BUDGET" xfId="1387"/>
    <cellStyle name="Moneda [0]_FINAL-10" xfId="1388"/>
    <cellStyle name="Moneda_FINAL-10" xfId="1389"/>
    <cellStyle name="Monétaire [0]_BUDGET" xfId="1390"/>
    <cellStyle name="Monétaire_BUDGET" xfId="1391"/>
    <cellStyle name="Monйtaire [0]_B.S.96" xfId="1392"/>
    <cellStyle name="Monйtaire_B.S.96" xfId="1393"/>
    <cellStyle name="Multiple" xfId="1394"/>
    <cellStyle name="Multiple [0]" xfId="1395"/>
    <cellStyle name="Multiple [1]" xfId="1396"/>
    <cellStyle name="Multiple_1 Dec" xfId="1397"/>
    <cellStyle name="Neutral" xfId="1398"/>
    <cellStyle name="no dec" xfId="1399"/>
    <cellStyle name="Norm?l_1." xfId="1400"/>
    <cellStyle name="Normal - Style1" xfId="1401"/>
    <cellStyle name="Normal 2" xfId="1402"/>
    <cellStyle name="Normal_!RRCASH&amp;" xfId="1403"/>
    <cellStyle name="Normál_1." xfId="1404"/>
    <cellStyle name="Normal_CF dir апрель" xfId="1405"/>
    <cellStyle name="NormalGB" xfId="1406"/>
    <cellStyle name="normální_Sales 1Q 2007" xfId="1407"/>
    <cellStyle name="Note" xfId="1408"/>
    <cellStyle name="Ôèíàíñîâûé" xfId="1409"/>
    <cellStyle name="Ôèíàíñîâûé [0]" xfId="1410"/>
    <cellStyle name="Oeiainiaue [0]_NotesFA" xfId="1411"/>
    <cellStyle name="Ôèíàíñîâûé [0]_Внереализационные расходы на 19.03.07" xfId="1412"/>
    <cellStyle name="Ôèíàíñîâûé_15_CF_dir" xfId="1413"/>
    <cellStyle name="Oeiainiaue_NotesFA" xfId="1414"/>
    <cellStyle name="Ôèíàíñîâûé_Внереализационные расходы на 19.03.07" xfId="1415"/>
    <cellStyle name="Ouny?e [0]_Oi?a IAIE" xfId="1416"/>
    <cellStyle name="Ouny?e_Oi?a IAIE" xfId="1417"/>
    <cellStyle name="Output" xfId="1418"/>
    <cellStyle name="Output Amounts" xfId="1419"/>
    <cellStyle name="Output Column Headings" xfId="1420"/>
    <cellStyle name="Output Line Items" xfId="1421"/>
    <cellStyle name="Output Report Heading" xfId="1422"/>
    <cellStyle name="Output Report Title" xfId="1423"/>
    <cellStyle name="Outputtitle" xfId="1424"/>
    <cellStyle name="P?nznem [0]_Document" xfId="1425"/>
    <cellStyle name="P?nznem_Document" xfId="1426"/>
    <cellStyle name="Paaotsikko" xfId="1427"/>
    <cellStyle name="Page Number" xfId="1428"/>
    <cellStyle name="Pénznem [0]_Document" xfId="1429"/>
    <cellStyle name="Pénznem_Document" xfId="1430"/>
    <cellStyle name="Percent (0)" xfId="1431"/>
    <cellStyle name="Percent [0]" xfId="1432"/>
    <cellStyle name="Percent [1]" xfId="1433"/>
    <cellStyle name="Percent [2]" xfId="1434"/>
    <cellStyle name="Percent 0%" xfId="1435"/>
    <cellStyle name="Percent 0.00%" xfId="1436"/>
    <cellStyle name="Percent_K Intangibles (Acc 04) YPM" xfId="1437"/>
    <cellStyle name="Piug" xfId="1438"/>
    <cellStyle name="Plug" xfId="1439"/>
    <cellStyle name="Pourcentage_Profit &amp; Loss" xfId="1440"/>
    <cellStyle name="prochrek" xfId="1441"/>
    <cellStyle name="Pддotsikko" xfId="1442"/>
    <cellStyle name="Red" xfId="1443"/>
    <cellStyle name="Salomon Logo" xfId="1444"/>
    <cellStyle name="SAPBEXaggData" xfId="1445"/>
    <cellStyle name="SAPBEXaggDataEmph" xfId="1446"/>
    <cellStyle name="SAPBEXaggItem" xfId="1447"/>
    <cellStyle name="SAPBEXaggItemX" xfId="1448"/>
    <cellStyle name="SAPBEXchaText" xfId="1449"/>
    <cellStyle name="SAPBEXexcBad7" xfId="1450"/>
    <cellStyle name="SAPBEXexcBad8" xfId="1451"/>
    <cellStyle name="SAPBEXexcBad9" xfId="1452"/>
    <cellStyle name="SAPBEXexcCritical4" xfId="1453"/>
    <cellStyle name="SAPBEXexcCritical5" xfId="1454"/>
    <cellStyle name="SAPBEXexcCritical6" xfId="1455"/>
    <cellStyle name="SAPBEXexcGood1" xfId="1456"/>
    <cellStyle name="SAPBEXexcGood2" xfId="1457"/>
    <cellStyle name="SAPBEXexcGood3" xfId="1458"/>
    <cellStyle name="SAPBEXfilterDrill" xfId="1459"/>
    <cellStyle name="SAPBEXfilterItem" xfId="1460"/>
    <cellStyle name="SAPBEXfilterText" xfId="1461"/>
    <cellStyle name="SAPBEXformats" xfId="1462"/>
    <cellStyle name="SAPBEXheaderItem" xfId="1463"/>
    <cellStyle name="SAPBEXheaderText" xfId="1464"/>
    <cellStyle name="SAPBEXHLevel0" xfId="1465"/>
    <cellStyle name="SAPBEXHLevel0X" xfId="1466"/>
    <cellStyle name="SAPBEXHLevel1" xfId="1467"/>
    <cellStyle name="SAPBEXHLevel1X" xfId="1468"/>
    <cellStyle name="SAPBEXHLevel2" xfId="1469"/>
    <cellStyle name="SAPBEXHLevel2X" xfId="1470"/>
    <cellStyle name="SAPBEXHLevel3" xfId="1471"/>
    <cellStyle name="SAPBEXHLevel3X" xfId="1472"/>
    <cellStyle name="SAPBEXresData" xfId="1473"/>
    <cellStyle name="SAPBEXresDataEmph" xfId="1474"/>
    <cellStyle name="SAPBEXresItem" xfId="1475"/>
    <cellStyle name="SAPBEXresItemX" xfId="1476"/>
    <cellStyle name="SAPBEXstdData" xfId="1477"/>
    <cellStyle name="SAPBEXstdDataEmph" xfId="1478"/>
    <cellStyle name="SAPBEXstdItem" xfId="1479"/>
    <cellStyle name="SAPBEXstdItemX" xfId="1480"/>
    <cellStyle name="SAPBEXtitle" xfId="1481"/>
    <cellStyle name="SAPBEXundefined" xfId="1482"/>
    <cellStyle name="ScotchRule" xfId="1483"/>
    <cellStyle name="Single Accounting" xfId="1484"/>
    <cellStyle name="small" xfId="1485"/>
    <cellStyle name="Standard_20020617_Modell_PUFA_neu_v9" xfId="1486"/>
    <cellStyle name="Style 1" xfId="1487"/>
    <cellStyle name="Style 10" xfId="1488"/>
    <cellStyle name="Style 11" xfId="1489"/>
    <cellStyle name="Style 12" xfId="1490"/>
    <cellStyle name="Style 13" xfId="1491"/>
    <cellStyle name="Style 2" xfId="1492"/>
    <cellStyle name="Style 3" xfId="1493"/>
    <cellStyle name="Style 4" xfId="1494"/>
    <cellStyle name="Style 5" xfId="1495"/>
    <cellStyle name="Style 6" xfId="1496"/>
    <cellStyle name="Style 7" xfId="1497"/>
    <cellStyle name="Style 8" xfId="1498"/>
    <cellStyle name="Style 9" xfId="1499"/>
    <cellStyle name="Subtitle" xfId="1500"/>
    <cellStyle name="Table Head" xfId="1501"/>
    <cellStyle name="Table Head Aligned" xfId="1502"/>
    <cellStyle name="Table Head Blue" xfId="1503"/>
    <cellStyle name="Table Head Green" xfId="1504"/>
    <cellStyle name="Table Head_Val_Sum_Graph" xfId="1505"/>
    <cellStyle name="Table Text" xfId="1506"/>
    <cellStyle name="Table Title" xfId="1507"/>
    <cellStyle name="Table Units" xfId="1508"/>
    <cellStyle name="Table_Header" xfId="1509"/>
    <cellStyle name="Text 1" xfId="1510"/>
    <cellStyle name="Text Head 1" xfId="1511"/>
    <cellStyle name="Tickmark" xfId="1512"/>
    <cellStyle name="Times 10" xfId="1513"/>
    <cellStyle name="Times 12" xfId="1514"/>
    <cellStyle name="Title" xfId="1515"/>
    <cellStyle name="To" xfId="1516"/>
    <cellStyle name="Total" xfId="1517"/>
    <cellStyle name="Underline_Single" xfId="1518"/>
    <cellStyle name="Unprot" xfId="1519"/>
    <cellStyle name="Unprot$" xfId="1520"/>
    <cellStyle name="Unprotect" xfId="1521"/>
    <cellStyle name="USD" xfId="1522"/>
    <cellStyle name="Valiotsikko" xfId="1523"/>
    <cellStyle name="Valuta [0]_Arcen" xfId="1524"/>
    <cellStyle name="Valuta_Arcen" xfId="1525"/>
    <cellStyle name="Virgulă_30-06-2003 lei-USDru" xfId="1526"/>
    <cellStyle name="Vдliotsikko" xfId="1527"/>
    <cellStyle name="Währung [0]_Closing FX Kurse" xfId="1528"/>
    <cellStyle name="Währung_Closing FX Kurse" xfId="1529"/>
    <cellStyle name="Warning Text" xfId="1530"/>
    <cellStyle name="WIP" xfId="1531"/>
    <cellStyle name="year" xfId="1532"/>
    <cellStyle name="Yen" xfId="1533"/>
    <cellStyle name="Zero" xfId="1534"/>
    <cellStyle name="Верт. заголовок" xfId="1535"/>
    <cellStyle name="Вес_продукта" xfId="1536"/>
    <cellStyle name="Группа" xfId="1537"/>
    <cellStyle name="Группа 0" xfId="1538"/>
    <cellStyle name="Группа 1" xfId="1539"/>
    <cellStyle name="Группа 2" xfId="1540"/>
    <cellStyle name="Группа 3" xfId="1541"/>
    <cellStyle name="Группа 4" xfId="1542"/>
    <cellStyle name="Группа_~7337527" xfId="1543"/>
    <cellStyle name="Дата" xfId="1544"/>
    <cellStyle name="Заголовок" xfId="1545"/>
    <cellStyle name="Итого" xfId="1546"/>
    <cellStyle name="Невидимый" xfId="1547"/>
    <cellStyle name="недельный" xfId="1548"/>
    <cellStyle name="Низ1" xfId="1549"/>
    <cellStyle name="Низ2" xfId="1550"/>
    <cellStyle name="Обычный" xfId="0" builtinId="0"/>
    <cellStyle name="Обычный 11" xfId="1551"/>
    <cellStyle name="Обычный 2" xfId="1552"/>
    <cellStyle name="Обычный 2 2" xfId="2"/>
    <cellStyle name="Обычный 2_15_CF_dir" xfId="1553"/>
    <cellStyle name="Обычный 3" xfId="1554"/>
    <cellStyle name="Обычный 4" xfId="1555"/>
    <cellStyle name="Обычный 4 2" xfId="1556"/>
    <cellStyle name="Обычный 4_ППСТиП_ ЮУНК_2008" xfId="1557"/>
    <cellStyle name="Обычный 5" xfId="1558"/>
    <cellStyle name="Обычный 6" xfId="1559"/>
    <cellStyle name="Обычный 6 2" xfId="1560"/>
    <cellStyle name="Обычный 6 3" xfId="1561"/>
    <cellStyle name="Обычный 7" xfId="1"/>
    <cellStyle name="Обычный 7 2" xfId="1562"/>
    <cellStyle name="Подгруппа" xfId="1563"/>
    <cellStyle name="Продукт" xfId="1564"/>
    <cellStyle name="Процентный 2" xfId="1565"/>
    <cellStyle name="Процентный 2 2" xfId="1566"/>
    <cellStyle name="Процентный 3" xfId="1567"/>
    <cellStyle name="Процентный 3 2" xfId="1568"/>
    <cellStyle name="Процентный 4" xfId="1569"/>
    <cellStyle name="Процентный 5" xfId="1570"/>
    <cellStyle name="Процентный 8" xfId="1571"/>
    <cellStyle name="Разница" xfId="1572"/>
    <cellStyle name="руб. (0)" xfId="1573"/>
    <cellStyle name="Стиль 1" xfId="1574"/>
    <cellStyle name="Стиль 2" xfId="1575"/>
    <cellStyle name="Стиль 3" xfId="1576"/>
    <cellStyle name="Стиль 4" xfId="1577"/>
    <cellStyle name="Стиль 5" xfId="1578"/>
    <cellStyle name="Стиль 6" xfId="1579"/>
    <cellStyle name="Стиль 7" xfId="1580"/>
    <cellStyle name="Стиль 8" xfId="1581"/>
    <cellStyle name="Стиль 9" xfId="1582"/>
    <cellStyle name="Субсчет" xfId="1583"/>
    <cellStyle name="Счет" xfId="1584"/>
    <cellStyle name="тонн (0)" xfId="1585"/>
    <cellStyle name="тонны" xfId="1586"/>
    <cellStyle name="Тыс $ (0)" xfId="1587"/>
    <cellStyle name="Тыс (0)" xfId="1588"/>
    <cellStyle name="тыс. тонн (0)" xfId="1589"/>
    <cellStyle name="Тысячи [0]_analiz" xfId="1590"/>
    <cellStyle name="Тысячи_analiz" xfId="1591"/>
    <cellStyle name="Финансовый [0] 2" xfId="1592"/>
    <cellStyle name="Финансовый 2" xfId="1593"/>
    <cellStyle name="Финансовый 3" xfId="1594"/>
    <cellStyle name="Финансовый 4" xfId="1595"/>
    <cellStyle name="Финансовый 4 2" xfId="1596"/>
    <cellStyle name="Цена_продукта" xfId="1597"/>
    <cellStyle name="Џђћ–…ќ’ќ›‰" xfId="1598"/>
    <cellStyle name="Шапка" xfId="1599"/>
    <cellStyle name="ШАУ" xfId="160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3" Type="http://schemas.openxmlformats.org/officeDocument/2006/relationships/externalLink" Target="externalLinks/externalLink1.xml"/><Relationship Id="rId21" Type="http://schemas.openxmlformats.org/officeDocument/2006/relationships/sharedStrings" Target="sharedStrings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10" Type="http://schemas.openxmlformats.org/officeDocument/2006/relationships/externalLink" Target="externalLinks/externalLink8.xml"/><Relationship Id="rId19" Type="http://schemas.openxmlformats.org/officeDocument/2006/relationships/theme" Target="theme/theme1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&#1086;&#1090;&#1095;&#1077;&#1090;&#1085;&#1086;&#1089;&#1090;&#1100;\&#1050;&#1086;&#1087;&#1080;&#1103;%20&#1056;&#1048;&#1052;&#1045;&#1056;&#1040;_Format_report_new%20(2)%20&#1080;&#1102;&#1083;&#1100;%202008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ISHONI~1.ISH/LOCALS~1/Temp/notesD420D4/Documents%20and%20Settings/Stanislavchuk_NN/My%20Documents/12m2004/Final%20transformations/BMK/BMK%20SA/&#1060;&#1086;&#1088;&#1084;&#1072;%2011.3%20&#1079;&#1072;%209%20&#1084;&#1077;&#1089;.%202004%20&#1075;.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ISHONI~1.ISH/LOCALS~1/Temp/notesD420D4/CFO/Fixed%20assets/_Reports%20from%20Bogdanova/2005/12m2005/036%20&#1059;&#1088;&#1072;&#1083;&#1082;&#1091;&#1079;/036_&#1054;&#1057;%20GAAP%20NGW%20&#1076;&#1074;&#1080;&#1078;&#1077;&#1085;&#1080;&#1077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302pc2\&#1054;&#1073;&#1097;&#1072;&#1103;\&#1043;&#1040;&#1040;&#1055;%2001012006\&#1054;&#1040;&#1054;%20&#1052;&#1077;&#1095;&#1077;&#1083;%202005%20&#1075;&#1086;&#1076;&#1076;&#1074;&#1091;&#1089;&#1090;&#1086;&#1088;&#1086;&#1085;&#1085;&#1080;&#1081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0;&#1080;&#1085;&#1072;&#1085;&#1089;&#1086;&#1074;&#1099;&#1081;%20&#1087;&#1083;&#1072;&#1085;1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UWCC909B\aws\Engagements\Mechel%20-%20YUNK\YUNK%20US%20GAAP%202002\Documents\U1%20Sales%20YPM%202002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s3\c\RECYCLED\FromPSV\&#1055;&#1088;&#1086;&#1075;&#1085;&#1086;&#1079;%20J7_02&#1083;%20&#1085;&#1086;&#1074;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on\VOL\CFO\US%20GAAP%20All\Transformation\Ural%20forge\12m%202003\Removed%20sheets%20from%20PBC%2031.12.03%204Q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60;&#1086;&#1088;&#1084;&#1072;&#1090;%20&#1054;&#1054;&#1054;%20&#1058;&#1050;&#1057;%20&#1070;&#1050;/&#1076;&#1083;&#1103;%20&#1091;&#1090;&#1074;&#1077;&#1088;&#1078;&#1076;&#1077;&#1085;&#1085;&#1080;&#1103;%20&#1087;&#1072;&#1082;&#1077;&#1090;/&#1044;&#1086;&#1087;%20&#1092;&#1086;&#1088;&#1084;&#1099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ISHONI~1.ISH/LOCALS~1/Temp/notesD420D4/Documents%20(Sotnikov)/Evraz%20files/KMK/Inproper%20model/Final%20model%20(KMK)%20-%20ver.19%20(AP%20corrections%20-%20variant%202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ISHONI~1.ISH/LOCALS~1/Temp/notesD420D4/Documents%20and%20Settings/Martyuschova/&#1056;&#1072;&#1073;&#1086;&#1095;&#1080;&#1081;%20&#1089;&#1090;&#1086;&#1083;/12&#1084;2004/&#1092;%2011.3%20&#1079;&#1072;%202004%20&#1075;&#1086;&#1076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43;&#1088;&#1091;&#1087;&#1087;&#1099;%20&#1054;&#1057;1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ON\VOL\&#1052;&#1086;&#1080;%20&#1044;&#1086;&#1082;&#1091;&#1084;&#1077;&#1085;&#1090;&#1099;\FromPSV\&#1055;&#1088;&#1086;&#1075;&#1085;&#1086;&#1079;%20J7_02&#1083;%20&#1085;&#1086;&#1074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UWAB7982\aws\WINNT\temp\c.lotus.notes.data\&#1085;&#1072;&#1083;&#1086;&#1075;&#1080;%20010901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microsoft.com/office/2006/relationships/xlExternalLinkPath/xlPathMissing" Target="GAAP%20&#1054;&#1089;&#1085;&#1086;&#1074;&#1085;&#1099;&#1077;%20&#1089;&#1088;&#1077;&#1076;&#1089;&#1090;&#1074;&#1072;1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ISHONI~1.ISH/LOCALS~1/Temp/notesD420D4/CFO/Fixed%20assets/_Reports%20from%20Bogdanova/12m2004/2004%2012%20-%2040%20&#1043;&#1054;&#1060;%20&#1058;&#1086;&#1084;&#1091;&#1089;&#1080;&#1085;&#1089;&#1082;&#1072;&#110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Титул"/>
      <sheetName val="СБС"/>
      <sheetName val="УР"/>
      <sheetName val="КР"/>
      <sheetName val="ДиР"/>
      <sheetName val="ФОТ"/>
      <sheetName val="CAPEX"/>
      <sheetName val="Числ"/>
      <sheetName val="План"/>
      <sheetName val="Факт"/>
      <sheetName val="Пред_п"/>
      <sheetName val="Копия РИМЕРА_Format_report_new "/>
      <sheetName val="COMPS"/>
    </sheetNames>
    <definedNames>
      <definedName name="_vvv1"/>
      <definedName name="ct_int"/>
      <definedName name="hhh"/>
      <definedName name="Hide4"/>
      <definedName name="kkk"/>
      <definedName name="move"/>
      <definedName name="MOVE_TO_Calc_PL_20"/>
      <definedName name="MOVE_TO_Calc_PL_26"/>
      <definedName name="MOVE_TO_Calc_PL_40"/>
      <definedName name="MOVE_TO_Calc_PL_45"/>
      <definedName name="MOVE_TO_Calc_PL_sale"/>
      <definedName name="MOVE_TO_EXIT"/>
      <definedName name="MOVE_TO_IAS_BS"/>
      <definedName name="MOVE_TO_IAS_CF"/>
      <definedName name="MOVE_TO_Inf_PLit_Menu"/>
      <definedName name="MOVE_TO_Inf26"/>
      <definedName name="MOVE_TO_Inf45"/>
      <definedName name="MOVE_TO_Inf47"/>
      <definedName name="MOVE_TO_Menu_Fin"/>
      <definedName name="MOVE_TO_SummLedg_CB"/>
      <definedName name="move2"/>
      <definedName name="mowe3"/>
      <definedName name="vvv"/>
      <definedName name="_xlbgnm.vvv1"/>
      <definedName name="анна"/>
      <definedName name="ваа"/>
      <definedName name="вапвапвап"/>
      <definedName name="вв"/>
      <definedName name="вуууу"/>
      <definedName name="гоол"/>
      <definedName name="гшщ"/>
      <definedName name="ддд"/>
      <definedName name="еннн"/>
      <definedName name="иии"/>
      <definedName name="итоо"/>
      <definedName name="иттт"/>
      <definedName name="йй"/>
      <definedName name="кееее"/>
      <definedName name="кккеее"/>
      <definedName name="ллл"/>
      <definedName name="лрлр"/>
      <definedName name="мит"/>
      <definedName name="ммм"/>
      <definedName name="нгго"/>
      <definedName name="нннггг"/>
      <definedName name="отклонения"/>
      <definedName name="про"/>
      <definedName name="ррррп"/>
      <definedName name="сми"/>
      <definedName name="ссс"/>
      <definedName name="ть"/>
      <definedName name="уууккк"/>
      <definedName name="ффтт"/>
      <definedName name="ффф"/>
      <definedName name="ххх"/>
      <definedName name="ццууу"/>
      <definedName name="цццуууц"/>
      <definedName name="что"/>
      <definedName name="ччч"/>
      <definedName name="шллд"/>
      <definedName name="щщщ"/>
      <definedName name="щщщд"/>
      <definedName name="ыва"/>
      <definedName name="ыыы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/>
      <sheetData sheetId="12" refreshError="1"/>
      <sheetData sheetId="13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11.3"/>
      <sheetName val="XLR_NoRangeSheet"/>
      <sheetName val="Система"/>
      <sheetName val="2"/>
      <sheetName val="3"/>
      <sheetName val="5.1"/>
      <sheetName val="5.1.1"/>
      <sheetName val="5.2"/>
      <sheetName val="Ф 5.2.1 ТДМ"/>
      <sheetName val="5.3"/>
      <sheetName val="Ф5.4A"/>
      <sheetName val="Ф5.4А ТДМ"/>
      <sheetName val="Ф5.4А ЧМК"/>
      <sheetName val="Ф5.4А Спецсталь"/>
      <sheetName val="Ф5.4А Касли"/>
      <sheetName val="Ф5.4А УралКуз"/>
      <sheetName val="Ф5.4А Мечел-Центр ЧОП"/>
      <sheetName val="Ф5.4А Мечел-Сервис"/>
      <sheetName val="Ф5.4А Мечел-Энерго"/>
      <sheetName val="Ф5.4А Мечел ОАО"/>
      <sheetName val="Ф5.4А Мечел-Материалы"/>
      <sheetName val="Ф5.4А Финвест"/>
      <sheetName val="Ф5.4А "/>
      <sheetName val="Лист1"/>
      <sheetName val="Ф5.4В МИХ"/>
      <sheetName val="5.4A Мечел-Финансы"/>
      <sheetName val="5.4A"/>
      <sheetName val="ф сплав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vot"/>
      <sheetName val="Данные"/>
      <sheetName val="XLR_NoRangeSheet"/>
      <sheetName val="Справочно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.4A"/>
      <sheetName val="XLR_NoRangeSheet"/>
      <sheetName val="С-1"/>
      <sheetName val="#ССЫЛКА"/>
      <sheetName val="#REF"/>
      <sheetName val="Свод 01"/>
      <sheetName val="Свод 97"/>
      <sheetName val="Свод 98"/>
      <sheetName val="Свод 99"/>
      <sheetName val="Face"/>
      <sheetName val="Доход_расход"/>
      <sheetName val="Леневка"/>
      <sheetName val="МВЦ"/>
      <sheetName val="Никомед"/>
      <sheetName val="Охотник"/>
      <sheetName val="РЭУ"/>
      <sheetName val="УДУ"/>
      <sheetName val="Уралец"/>
      <sheetName val="ЦКиИ"/>
      <sheetName val="КОП"/>
      <sheetName val="Финансы"/>
      <sheetName val="1"/>
      <sheetName val="АНАЛИТ"/>
      <sheetName val="Leasing"/>
      <sheetName val="Rate"/>
      <sheetName val="Заполните"/>
      <sheetName val="План"/>
      <sheetName val="Факт"/>
      <sheetName val="A5 SAD turn around affect"/>
      <sheetName val="6.1"/>
      <sheetName val="Восстановл_Лист2"/>
      <sheetName val="ф сплавы"/>
      <sheetName val="Продажи реальные и прогноз 20 л"/>
      <sheetName val="Параметры"/>
      <sheetName val="Rates"/>
      <sheetName val="Balance Sheet"/>
      <sheetName val="Income Statement"/>
      <sheetName val="A02-EANL97"/>
      <sheetName val="Свод 00"/>
      <sheetName val="ВСЕГО  2010"/>
    </sheetNames>
    <sheetDataSet>
      <sheetData sheetId="0" refreshError="1"/>
      <sheetData sheetId="1" refreshError="1">
        <row r="6">
          <cell r="I6" t="str">
            <v>Мечел ОАО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XLR_NoRangeSheet"/>
      <sheetName val="i2"/>
      <sheetName val="A5 SAD turn around affect"/>
      <sheetName val="Assumptions"/>
      <sheetName val="Финансовый план1"/>
      <sheetName val="Взз"/>
      <sheetName val="ВСЕГО  2010"/>
      <sheetName val="Справ"/>
      <sheetName val="Параметры"/>
      <sheetName val="С-1"/>
      <sheetName val="ф сплав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1.300  lead"/>
      <sheetName val="U301 errors 01.01.02"/>
      <sheetName val="U302 errors 31.12.02"/>
      <sheetName val="U1.310 FG sales by product"/>
      <sheetName val="U1.311 Sales by customer"/>
      <sheetName val=" Sales to YUNK"/>
      <sheetName val="U1.312 Sales to YUNK"/>
      <sheetName val="U1.313 Sales Jan-02"/>
      <sheetName val="U1.320 Sales of FG PBC"/>
      <sheetName val="U1.321 Services PBC"/>
      <sheetName val="U1.322 Sales of goods PBC"/>
      <sheetName val="U1.330 Sales 2002 BASE"/>
      <sheetName val="U1.350 Sales_Cut off"/>
      <sheetName val="U2.351 railway tariff"/>
      <sheetName val="Sales 2001-deferred income "/>
      <sheetName val="Sales 2002 BASE"/>
      <sheetName val="U2.321 Services PBC"/>
      <sheetName val="U2.322 Sales of goods PBC"/>
      <sheetName val="U1.xxx Sales_Cut off"/>
      <sheetName val="Sales Jan"/>
      <sheetName val="#ССЫЛКА"/>
      <sheetName val="#ÑÑÛËÊÀ"/>
      <sheetName val="АНАЛИТ"/>
      <sheetName val="A5 SAD turn around affect"/>
      <sheetName val="ф сплавы"/>
      <sheetName val="Rates"/>
      <sheetName val="ЮжКузбас"/>
      <sheetName val="i2"/>
      <sheetName val="Фин план"/>
      <sheetName val="XLR_NoRangeSheet"/>
      <sheetName val="Взз"/>
      <sheetName val="??????"/>
      <sheetName val="Курсовые"/>
      <sheetName val="payments"/>
      <sheetName val="компании группы"/>
      <sheetName val="связанные стороны"/>
      <sheetName val="списки"/>
      <sheetName val="Disclosures"/>
      <sheetName val="Справочник"/>
      <sheetName val="план"/>
      <sheetName val="Допущения"/>
      <sheetName val="ИТОГО"/>
      <sheetName val="Mechel Consolidation 2002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дажи Вход"/>
      <sheetName val="Остатки Вход"/>
      <sheetName val="Общ тенд"/>
      <sheetName val="Продажи"/>
      <sheetName val="Остатки"/>
      <sheetName val="Темпер"/>
      <sheetName val="Сезон"/>
      <sheetName val="Гран отсеч"/>
      <sheetName val="Корр"/>
      <sheetName val="АНАЛИТ"/>
      <sheetName val="Графики"/>
      <sheetName val="Доли"/>
      <sheetName val="Замещение"/>
      <sheetName val="ПРОГН"/>
      <sheetName val="Упак"/>
      <sheetName val="Копии"/>
      <sheetName val="Лист1"/>
      <sheetName val="Лист2"/>
      <sheetName val="Лист3"/>
      <sheetName val="Лист4"/>
      <sheetName val="ДДС"/>
      <sheetName val="Справочно"/>
      <sheetName val="Face"/>
      <sheetName val="С-1"/>
      <sheetName val="Data"/>
      <sheetName val="Продажи_Вход"/>
      <sheetName val="Остатки_Вход"/>
      <sheetName val="Общ_тенд"/>
      <sheetName val="Гран_отсеч"/>
      <sheetName val="С_1"/>
      <sheetName val="XLR_NoRangeSheet"/>
      <sheetName val="Статьи"/>
      <sheetName val="Взз"/>
      <sheetName val="справочники"/>
      <sheetName val="infl_rates"/>
      <sheetName val="Продажи реальные и прогноз 20 л"/>
      <sheetName val="Цехи КМ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2">
          <cell r="B2" t="str">
            <v>Ср дата</v>
          </cell>
          <cell r="AB2" t="str">
            <v>ТЕОР. ОБЪЁМ В МОСКВЕ</v>
          </cell>
        </row>
        <row r="3">
          <cell r="B3">
            <v>34944</v>
          </cell>
        </row>
        <row r="4">
          <cell r="B4">
            <v>34958</v>
          </cell>
        </row>
        <row r="5">
          <cell r="B5">
            <v>34972</v>
          </cell>
        </row>
        <row r="6">
          <cell r="B6">
            <v>34986</v>
          </cell>
        </row>
        <row r="7">
          <cell r="B7">
            <v>35000</v>
          </cell>
        </row>
        <row r="8">
          <cell r="B8">
            <v>35014</v>
          </cell>
        </row>
        <row r="9">
          <cell r="B9">
            <v>35028</v>
          </cell>
        </row>
        <row r="10">
          <cell r="B10">
            <v>35042</v>
          </cell>
        </row>
        <row r="11">
          <cell r="B11">
            <v>35056</v>
          </cell>
        </row>
        <row r="12">
          <cell r="B12">
            <v>35071</v>
          </cell>
        </row>
        <row r="13">
          <cell r="B13">
            <v>35085</v>
          </cell>
        </row>
        <row r="14">
          <cell r="B14">
            <v>35099</v>
          </cell>
        </row>
        <row r="15">
          <cell r="B15">
            <v>35113</v>
          </cell>
        </row>
        <row r="16">
          <cell r="B16">
            <v>35127</v>
          </cell>
        </row>
        <row r="17">
          <cell r="B17">
            <v>35141</v>
          </cell>
        </row>
        <row r="18">
          <cell r="B18">
            <v>35155</v>
          </cell>
        </row>
        <row r="19">
          <cell r="B19">
            <v>35169</v>
          </cell>
        </row>
        <row r="20">
          <cell r="B20">
            <v>35183</v>
          </cell>
        </row>
        <row r="21">
          <cell r="B21">
            <v>35197</v>
          </cell>
        </row>
        <row r="22">
          <cell r="B22">
            <v>35211</v>
          </cell>
        </row>
        <row r="23">
          <cell r="B23">
            <v>35225</v>
          </cell>
        </row>
        <row r="24">
          <cell r="B24">
            <v>35239</v>
          </cell>
        </row>
        <row r="25">
          <cell r="B25">
            <v>35253</v>
          </cell>
        </row>
        <row r="26">
          <cell r="B26">
            <v>35267</v>
          </cell>
        </row>
        <row r="27">
          <cell r="B27">
            <v>35281</v>
          </cell>
        </row>
        <row r="28">
          <cell r="B28">
            <v>35295</v>
          </cell>
        </row>
        <row r="29">
          <cell r="B29">
            <v>35309</v>
          </cell>
        </row>
        <row r="30">
          <cell r="B30">
            <v>35323</v>
          </cell>
        </row>
        <row r="31">
          <cell r="B31">
            <v>35337</v>
          </cell>
        </row>
        <row r="32">
          <cell r="B32">
            <v>35351</v>
          </cell>
        </row>
        <row r="33">
          <cell r="B33">
            <v>35365</v>
          </cell>
        </row>
        <row r="34">
          <cell r="B34">
            <v>35379</v>
          </cell>
        </row>
        <row r="35">
          <cell r="B35">
            <v>35393</v>
          </cell>
        </row>
        <row r="36">
          <cell r="B36">
            <v>35407</v>
          </cell>
        </row>
        <row r="37">
          <cell r="B37">
            <v>35421</v>
          </cell>
        </row>
        <row r="38">
          <cell r="B38">
            <v>35437</v>
          </cell>
        </row>
        <row r="39">
          <cell r="B39">
            <v>35451</v>
          </cell>
        </row>
        <row r="40">
          <cell r="B40">
            <v>35465</v>
          </cell>
        </row>
        <row r="41">
          <cell r="B41">
            <v>35479</v>
          </cell>
        </row>
        <row r="42">
          <cell r="B42">
            <v>35493</v>
          </cell>
        </row>
        <row r="43">
          <cell r="B43">
            <v>35507</v>
          </cell>
        </row>
        <row r="44">
          <cell r="B44">
            <v>35521</v>
          </cell>
        </row>
        <row r="45">
          <cell r="B45">
            <v>35535</v>
          </cell>
        </row>
        <row r="46">
          <cell r="B46">
            <v>35549</v>
          </cell>
        </row>
        <row r="47">
          <cell r="B47">
            <v>35563</v>
          </cell>
        </row>
        <row r="48">
          <cell r="B48">
            <v>35577</v>
          </cell>
        </row>
        <row r="49">
          <cell r="B49">
            <v>35591</v>
          </cell>
        </row>
        <row r="50">
          <cell r="B50">
            <v>35605</v>
          </cell>
        </row>
        <row r="51">
          <cell r="B51">
            <v>35619</v>
          </cell>
        </row>
        <row r="52">
          <cell r="B52">
            <v>35633</v>
          </cell>
        </row>
        <row r="53">
          <cell r="B53">
            <v>35647</v>
          </cell>
        </row>
        <row r="54">
          <cell r="B54">
            <v>35661</v>
          </cell>
        </row>
        <row r="55">
          <cell r="B55">
            <v>35675</v>
          </cell>
        </row>
        <row r="56">
          <cell r="B56">
            <v>35689</v>
          </cell>
        </row>
        <row r="57">
          <cell r="B57">
            <v>35703</v>
          </cell>
        </row>
        <row r="58">
          <cell r="B58">
            <v>35717</v>
          </cell>
        </row>
        <row r="59">
          <cell r="B59">
            <v>35731</v>
          </cell>
        </row>
        <row r="60">
          <cell r="B60">
            <v>35745</v>
          </cell>
        </row>
        <row r="61">
          <cell r="B61">
            <v>35759</v>
          </cell>
        </row>
        <row r="62">
          <cell r="B62">
            <v>35773</v>
          </cell>
        </row>
        <row r="63">
          <cell r="B63">
            <v>35787</v>
          </cell>
        </row>
        <row r="64">
          <cell r="B64">
            <v>35802</v>
          </cell>
        </row>
        <row r="65">
          <cell r="B65">
            <v>35816</v>
          </cell>
        </row>
        <row r="66">
          <cell r="B66">
            <v>35830</v>
          </cell>
        </row>
        <row r="67">
          <cell r="B67">
            <v>35844</v>
          </cell>
        </row>
        <row r="68">
          <cell r="B68">
            <v>35858</v>
          </cell>
        </row>
        <row r="69">
          <cell r="B69">
            <v>35872</v>
          </cell>
        </row>
        <row r="70">
          <cell r="B70">
            <v>35886</v>
          </cell>
        </row>
        <row r="71">
          <cell r="B71">
            <v>35900</v>
          </cell>
        </row>
        <row r="72">
          <cell r="B72">
            <v>35914</v>
          </cell>
        </row>
        <row r="73">
          <cell r="B73">
            <v>35928</v>
          </cell>
        </row>
        <row r="74">
          <cell r="B74">
            <v>35942</v>
          </cell>
        </row>
        <row r="75">
          <cell r="B75">
            <v>35956</v>
          </cell>
        </row>
        <row r="76">
          <cell r="B76">
            <v>35970</v>
          </cell>
        </row>
        <row r="77">
          <cell r="B77">
            <v>35984</v>
          </cell>
        </row>
        <row r="78">
          <cell r="B78">
            <v>35998</v>
          </cell>
        </row>
        <row r="79">
          <cell r="B79">
            <v>36012</v>
          </cell>
        </row>
        <row r="80">
          <cell r="B80">
            <v>36026</v>
          </cell>
        </row>
        <row r="81">
          <cell r="B81">
            <v>36040</v>
          </cell>
        </row>
        <row r="82">
          <cell r="B82">
            <v>36054</v>
          </cell>
        </row>
        <row r="83">
          <cell r="B83">
            <v>36068</v>
          </cell>
        </row>
        <row r="84">
          <cell r="B84">
            <v>36082</v>
          </cell>
        </row>
        <row r="85">
          <cell r="B85">
            <v>36096</v>
          </cell>
        </row>
        <row r="86">
          <cell r="B86">
            <v>36110</v>
          </cell>
        </row>
        <row r="87">
          <cell r="B87">
            <v>36124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/>
      <sheetData sheetId="18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32 St"/>
      <sheetName val="Ф9.1 St"/>
      <sheetName val="Ф9.2 St"/>
      <sheetName val="Ф5.1 St"/>
      <sheetName val="Ф5.2.2 St"/>
      <sheetName val="Ф5.3 St"/>
      <sheetName val="Ф7.3"/>
      <sheetName val="Ф10.2"/>
      <sheetName val="Ф10.3"/>
      <sheetName val="Ф10.4"/>
      <sheetName val="Ф11.3.1"/>
      <sheetName val="Ф11.3.2 s"/>
      <sheetName val="Ф11.3.3 s"/>
      <sheetName val="Ф12.1"/>
      <sheetName val="Ф12.2"/>
      <sheetName val="Ф12.3"/>
      <sheetName val="АНАЛИТ"/>
      <sheetName val="С-1"/>
      <sheetName val="Свод 01"/>
      <sheetName val="Свод 97"/>
      <sheetName val="Свод 98"/>
      <sheetName val="Свод 99"/>
      <sheetName val="Face"/>
      <sheetName val="Свод 00"/>
      <sheetName val="??????"/>
      <sheetName val="Факт"/>
      <sheetName val="Справочно"/>
      <sheetName val="Цехи КМК"/>
      <sheetName val="сортамент"/>
      <sheetName val="Check lis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.Нормы расхода"/>
      <sheetName val="Доп.лист ГБ"/>
      <sheetName val="Доп.лист Факт"/>
      <sheetName val="3. PL внутригруп обороты"/>
      <sheetName val="5.ФАП"/>
      <sheetName val="10.Основное сырье"/>
      <sheetName val="13.Ремонты"/>
      <sheetName val="14. ФЗП"/>
      <sheetName val="Доп формы"/>
    </sheetNames>
    <definedNames>
      <definedName name="Base_OptClick" refersTo="#ССЫЛКА!"/>
      <definedName name="dfgsdfgf" refersTo="#ССЫЛКА!"/>
      <definedName name="ewrkl" refersTo="#ССЫЛКА!"/>
      <definedName name="ggggg" refersTo="#ССЫЛКА!"/>
      <definedName name="l" refersTo="#ССЫЛКА!"/>
      <definedName name="Real_OptClick" refersTo="#ССЫЛКА!"/>
      <definedName name="rf" refersTo="#ССЫЛКА!"/>
      <definedName name="Val_OptClick" refersTo="#ССЫЛКА!"/>
      <definedName name="ангш" refersTo="#ССЫЛКА!"/>
      <definedName name="ввв" refersTo="#ССЫЛКА!"/>
      <definedName name="гоч" refersTo="#ССЫЛКА!"/>
      <definedName name="гоь" refersTo="#ССЫЛКА!"/>
      <definedName name="длод" refersTo="#ССЫЛКА!"/>
      <definedName name="епа" refersTo="#ССЫЛКА!"/>
      <definedName name="ждл" refersTo="#ССЫЛКА!"/>
      <definedName name="ждло" refersTo="#ССЫЛКА!"/>
      <definedName name="жщп" refersTo="#ССЫЛКА!"/>
      <definedName name="квр" refersTo="#ССЫЛКА!"/>
      <definedName name="леку" refersTo="#ССЫЛКА!"/>
      <definedName name="Макрос4" refersTo="#ССЫЛКА!"/>
      <definedName name="нпм" refersTo="#ССЫЛКА!"/>
      <definedName name="Пересчитать" refersTo="#ССЫЛКА!"/>
      <definedName name="пп" refersTo="#ССЫЛКА!"/>
      <definedName name="ролд" refersTo="#ССЫЛКА!"/>
      <definedName name="укач" refersTo="#ССЫЛКА!"/>
      <definedName name="фвыапм\" refersTo="#ССЫЛКА!"/>
      <definedName name="шор" refersTo="#ССЫЛКА!"/>
      <definedName name="щло" refersTo="#ССЫЛКА!"/>
      <definedName name="эээж" refersTo="#ССЫЛКА!"/>
    </definedNames>
    <sheetDataSet>
      <sheetData sheetId="0"/>
      <sheetData sheetId="1">
        <row r="2">
          <cell r="E2" t="str">
            <v>2011_02</v>
          </cell>
        </row>
      </sheetData>
      <sheetData sheetId="2"/>
      <sheetData sheetId="3"/>
      <sheetData sheetId="4"/>
      <sheetData sheetId="5"/>
      <sheetData sheetId="6"/>
      <sheetData sheetId="7">
        <row r="10">
          <cell r="F10">
            <v>800.5</v>
          </cell>
        </row>
      </sheetData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Contents"/>
      <sheetName val="Assumptions"/>
      <sheetName val="Sensitivity"/>
      <sheetName val="P&amp;L(KMK-Rails)"/>
      <sheetName val="P&amp;L(KMK-Steel)"/>
      <sheetName val="P&amp;L(Energo)"/>
      <sheetName val="P&amp;L(GOK)"/>
      <sheetName val="Cash-flow (Rails)"/>
      <sheetName val="Cash-flow (Energo)"/>
      <sheetName val="Cash-flow (SUM)"/>
      <sheetName val="Sales(Rails)"/>
      <sheetName val="Payroll (Rails)"/>
      <sheetName val="Taxes (Rails)"/>
      <sheetName val="CAPEX (Rails)"/>
      <sheetName val="Repairs (Rails)"/>
      <sheetName val="Rails_price"/>
      <sheetName val="Energy_balance"/>
      <sheetName val="Presentation (energo)"/>
      <sheetName val="CAPEX(Energo)"/>
      <sheetName val="Production(GOK)"/>
      <sheetName val="Sales(GOK)"/>
      <sheetName val="Share Price 2002"/>
      <sheetName val="Final model (KMK) - v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11.3"/>
      <sheetName val="XLR_NoRangeSheet"/>
      <sheetName val="Balance Sheet"/>
      <sheetName val="Income Statement"/>
      <sheetName val="Assumptions"/>
      <sheetName val="Share Price 2002"/>
      <sheetName val="200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уппы ОС"/>
      <sheetName val="XLR_NoRangeSheet"/>
      <sheetName val="Свод"/>
      <sheetName val="Сумм"/>
      <sheetName val="АНАЛИТ"/>
      <sheetName val="Данные для расчета"/>
      <sheetName val="DB2002"/>
      <sheetName val="Взз"/>
      <sheetName val="ВСЕГО  2010"/>
      <sheetName val="КлассЗСМК"/>
      <sheetName val="A5 SAD turn around affect"/>
      <sheetName val="FX"/>
      <sheetName val="База"/>
      <sheetName val="Cover"/>
      <sheetName val="Data USA Cdn$"/>
      <sheetName val="Data USA US$"/>
      <sheetName val="i2"/>
      <sheetName val="КлассНТМК"/>
      <sheetName val="payments"/>
      <sheetName val="Data"/>
      <sheetName val="Rates"/>
      <sheetName val="Rate"/>
      <sheetName val="OB 2000"/>
      <sheetName val="Turnover 2000"/>
      <sheetName val="Assumptions"/>
      <sheetName val="U1.3_Transformation"/>
      <sheetName val="#ССЫЛКА"/>
    </sheetNames>
    <sheetDataSet>
      <sheetData sheetId="0" refreshError="1"/>
      <sheetData sheetId="1" refreshError="1">
        <row r="8">
          <cell r="B8">
            <v>64201028</v>
          </cell>
        </row>
        <row r="9">
          <cell r="AA9">
            <v>1460888673.95</v>
          </cell>
        </row>
      </sheetData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ДС"/>
      <sheetName val="Продажи Вход"/>
      <sheetName val="Остатки Вход"/>
      <sheetName val="Общ тенд"/>
      <sheetName val="Продажи"/>
      <sheetName val="Остатки"/>
      <sheetName val="Темпер"/>
      <sheetName val="Сезон"/>
      <sheetName val="Гран отсеч"/>
      <sheetName val="Корр"/>
      <sheetName val="АНАЛИТ"/>
      <sheetName val="Графики"/>
      <sheetName val="Доли"/>
      <sheetName val="Замещение"/>
      <sheetName val="ПРОГН"/>
      <sheetName val="Упак"/>
      <sheetName val="Копии"/>
      <sheetName val="Взз"/>
      <sheetName val="Продажи реальные и прогноз 20 л"/>
      <sheetName val="ИТОГО"/>
      <sheetName val="XLR_NoRangeSheet"/>
      <sheetName val="Settings"/>
      <sheetName val="Прогноз J7_02л нов"/>
      <sheetName val="Assumptions"/>
      <sheetName val="Title"/>
      <sheetName val="2003"/>
      <sheetName val="Декабрь"/>
      <sheetName val="Перечень данных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2">
          <cell r="B2" t="str">
            <v>Ср дата</v>
          </cell>
          <cell r="AB2" t="str">
            <v>ТЕОР. ОБЪЁМ В МОСКВЕ</v>
          </cell>
        </row>
        <row r="3">
          <cell r="B3">
            <v>34944</v>
          </cell>
        </row>
        <row r="4">
          <cell r="B4">
            <v>34958</v>
          </cell>
        </row>
        <row r="5">
          <cell r="B5">
            <v>34972</v>
          </cell>
        </row>
        <row r="6">
          <cell r="B6">
            <v>34986</v>
          </cell>
        </row>
        <row r="7">
          <cell r="B7">
            <v>35000</v>
          </cell>
        </row>
        <row r="8">
          <cell r="B8">
            <v>35014</v>
          </cell>
        </row>
        <row r="9">
          <cell r="B9">
            <v>35028</v>
          </cell>
        </row>
        <row r="10">
          <cell r="B10">
            <v>35042</v>
          </cell>
        </row>
        <row r="11">
          <cell r="B11">
            <v>35056</v>
          </cell>
        </row>
        <row r="12">
          <cell r="B12">
            <v>35071</v>
          </cell>
        </row>
        <row r="13">
          <cell r="B13">
            <v>35085</v>
          </cell>
        </row>
        <row r="14">
          <cell r="B14">
            <v>35099</v>
          </cell>
        </row>
        <row r="15">
          <cell r="B15">
            <v>35113</v>
          </cell>
        </row>
        <row r="16">
          <cell r="B16">
            <v>35127</v>
          </cell>
        </row>
        <row r="17">
          <cell r="B17">
            <v>35141</v>
          </cell>
        </row>
        <row r="18">
          <cell r="B18">
            <v>35155</v>
          </cell>
        </row>
        <row r="19">
          <cell r="B19">
            <v>35169</v>
          </cell>
        </row>
        <row r="20">
          <cell r="B20">
            <v>35183</v>
          </cell>
        </row>
        <row r="21">
          <cell r="B21">
            <v>35197</v>
          </cell>
        </row>
        <row r="22">
          <cell r="B22">
            <v>35211</v>
          </cell>
        </row>
        <row r="23">
          <cell r="B23">
            <v>35225</v>
          </cell>
        </row>
        <row r="24">
          <cell r="B24">
            <v>35239</v>
          </cell>
        </row>
        <row r="25">
          <cell r="B25">
            <v>35253</v>
          </cell>
        </row>
        <row r="26">
          <cell r="B26">
            <v>35267</v>
          </cell>
        </row>
        <row r="27">
          <cell r="B27">
            <v>35281</v>
          </cell>
        </row>
        <row r="28">
          <cell r="B28">
            <v>35295</v>
          </cell>
        </row>
        <row r="29">
          <cell r="B29">
            <v>35309</v>
          </cell>
        </row>
        <row r="30">
          <cell r="B30">
            <v>35323</v>
          </cell>
        </row>
        <row r="31">
          <cell r="B31">
            <v>35337</v>
          </cell>
        </row>
        <row r="32">
          <cell r="B32">
            <v>35351</v>
          </cell>
        </row>
        <row r="33">
          <cell r="B33">
            <v>35365</v>
          </cell>
        </row>
        <row r="34">
          <cell r="B34">
            <v>35379</v>
          </cell>
        </row>
        <row r="35">
          <cell r="B35">
            <v>35393</v>
          </cell>
        </row>
        <row r="36">
          <cell r="B36">
            <v>35407</v>
          </cell>
        </row>
        <row r="37">
          <cell r="B37">
            <v>35421</v>
          </cell>
        </row>
        <row r="38">
          <cell r="B38">
            <v>35437</v>
          </cell>
        </row>
        <row r="39">
          <cell r="B39">
            <v>35451</v>
          </cell>
        </row>
        <row r="40">
          <cell r="B40">
            <v>35465</v>
          </cell>
        </row>
        <row r="41">
          <cell r="B41">
            <v>35479</v>
          </cell>
        </row>
        <row r="42">
          <cell r="B42">
            <v>35493</v>
          </cell>
        </row>
        <row r="43">
          <cell r="B43">
            <v>35507</v>
          </cell>
        </row>
        <row r="44">
          <cell r="B44">
            <v>35521</v>
          </cell>
        </row>
        <row r="45">
          <cell r="B45">
            <v>35535</v>
          </cell>
        </row>
        <row r="46">
          <cell r="B46">
            <v>35549</v>
          </cell>
        </row>
        <row r="47">
          <cell r="B47">
            <v>35563</v>
          </cell>
        </row>
        <row r="48">
          <cell r="B48">
            <v>35577</v>
          </cell>
        </row>
        <row r="49">
          <cell r="B49">
            <v>35591</v>
          </cell>
        </row>
        <row r="50">
          <cell r="B50">
            <v>35605</v>
          </cell>
        </row>
        <row r="51">
          <cell r="B51">
            <v>35619</v>
          </cell>
        </row>
        <row r="52">
          <cell r="B52">
            <v>35633</v>
          </cell>
        </row>
        <row r="53">
          <cell r="B53">
            <v>35647</v>
          </cell>
        </row>
        <row r="54">
          <cell r="B54">
            <v>35661</v>
          </cell>
        </row>
        <row r="55">
          <cell r="B55">
            <v>35675</v>
          </cell>
        </row>
        <row r="56">
          <cell r="B56">
            <v>35689</v>
          </cell>
        </row>
        <row r="57">
          <cell r="B57">
            <v>35703</v>
          </cell>
        </row>
        <row r="58">
          <cell r="B58">
            <v>35717</v>
          </cell>
        </row>
        <row r="59">
          <cell r="B59">
            <v>35731</v>
          </cell>
        </row>
        <row r="60">
          <cell r="B60">
            <v>35745</v>
          </cell>
        </row>
        <row r="61">
          <cell r="B61">
            <v>35759</v>
          </cell>
        </row>
        <row r="62">
          <cell r="B62">
            <v>35773</v>
          </cell>
        </row>
        <row r="63">
          <cell r="B63">
            <v>35787</v>
          </cell>
        </row>
        <row r="64">
          <cell r="B64">
            <v>35802</v>
          </cell>
        </row>
        <row r="65">
          <cell r="B65">
            <v>35816</v>
          </cell>
        </row>
        <row r="66">
          <cell r="B66">
            <v>35830</v>
          </cell>
        </row>
        <row r="67">
          <cell r="B67">
            <v>35844</v>
          </cell>
        </row>
        <row r="68">
          <cell r="B68">
            <v>35858</v>
          </cell>
        </row>
        <row r="69">
          <cell r="B69">
            <v>35872</v>
          </cell>
        </row>
        <row r="70">
          <cell r="B70">
            <v>35886</v>
          </cell>
        </row>
        <row r="71">
          <cell r="B71">
            <v>35900</v>
          </cell>
        </row>
        <row r="72">
          <cell r="B72">
            <v>35914</v>
          </cell>
        </row>
        <row r="73">
          <cell r="B73">
            <v>35928</v>
          </cell>
        </row>
        <row r="74">
          <cell r="B74">
            <v>35942</v>
          </cell>
        </row>
        <row r="75">
          <cell r="B75">
            <v>35956</v>
          </cell>
        </row>
        <row r="76">
          <cell r="B76">
            <v>35970</v>
          </cell>
        </row>
        <row r="77">
          <cell r="B77">
            <v>35984</v>
          </cell>
        </row>
        <row r="78">
          <cell r="B78">
            <v>35998</v>
          </cell>
        </row>
        <row r="79">
          <cell r="B79">
            <v>36012</v>
          </cell>
        </row>
        <row r="80">
          <cell r="B80">
            <v>36026</v>
          </cell>
        </row>
        <row r="81">
          <cell r="B81">
            <v>36040</v>
          </cell>
        </row>
        <row r="82">
          <cell r="B82">
            <v>36054</v>
          </cell>
        </row>
        <row r="83">
          <cell r="B83">
            <v>36068</v>
          </cell>
        </row>
        <row r="84">
          <cell r="B84">
            <v>36082</v>
          </cell>
        </row>
        <row r="85">
          <cell r="B85">
            <v>36096</v>
          </cell>
        </row>
        <row r="86">
          <cell r="B86">
            <v>36110</v>
          </cell>
        </row>
        <row r="87">
          <cell r="B87">
            <v>36124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 106 Acc 68 rollf-d (2)"/>
      <sheetName val="Лист1"/>
      <sheetName val="Лист2"/>
      <sheetName val="Лист3"/>
      <sheetName val="Декабрь"/>
      <sheetName val="XLR_NoRangeSheet"/>
      <sheetName val="In"/>
      <sheetName val="АНАЛИТ"/>
      <sheetName val="Inputs"/>
      <sheetName val="Раздел00212"/>
      <sheetName val="Раздел00200"/>
      <sheetName val="Раздел00201"/>
      <sheetName val="Раздел00202"/>
      <sheetName val="Раздел00203"/>
      <sheetName val="Раздел00204"/>
      <sheetName val="Раздел00205"/>
      <sheetName val="Справочно"/>
      <sheetName val="O_106_Acc_68_rollf-d_(2)"/>
      <sheetName val="FX"/>
      <sheetName val="COMPS"/>
      <sheetName val="Cover"/>
      <sheetName val="Setup"/>
      <sheetName val="Сумм"/>
      <sheetName val="Инструкции"/>
      <sheetName val="РСБУ_МСФО"/>
      <sheetName val="NTMK sales FRT"/>
      <sheetName val="Данные для расчета"/>
      <sheetName val="MACRO"/>
      <sheetName val="Rates"/>
      <sheetName val="profit tax"/>
      <sheetName val="Взз"/>
      <sheetName val="С-1"/>
      <sheetName val="#ССЫЛКА"/>
      <sheetName val="D_K0210 (2)"/>
      <sheetName val="DSint"/>
      <sheetName val="курсы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XLR_NoRangeSheet"/>
      <sheetName val="Rate"/>
      <sheetName val="Лист"/>
      <sheetName val="навигация"/>
      <sheetName val="Т12"/>
      <sheetName val="Т3"/>
      <sheetName val="Balance Sheet"/>
      <sheetName val="Income Statement"/>
      <sheetName val="OB 2000"/>
      <sheetName val="Turnover 2000"/>
      <sheetName val="АНАЛИТ"/>
      <sheetName val="Данные для расчета"/>
      <sheetName val="U1.3_Transformation"/>
      <sheetName val="Data"/>
      <sheetName val="Sheet3"/>
      <sheetName val="СТАЛЬ"/>
      <sheetName val="Assumptions"/>
      <sheetName val="Взз"/>
      <sheetName val="Assumption"/>
      <sheetName val="??????"/>
      <sheetName val="0.statistics"/>
      <sheetName val="КлассЗСМК"/>
      <sheetName val="Cover"/>
      <sheetName val="DB2002"/>
      <sheetName val="payments"/>
      <sheetName val="Rates"/>
      <sheetName val="ф сплавы"/>
    </sheetNames>
    <sheetDataSet>
      <sheetData sheetId="0" refreshError="1"/>
      <sheetData sheetId="1" refreshError="1">
        <row r="6">
          <cell r="F6">
            <v>37987</v>
          </cell>
        </row>
        <row r="8">
          <cell r="B8">
            <v>1306864321.4400001</v>
          </cell>
          <cell r="C8">
            <v>46735937.909999996</v>
          </cell>
          <cell r="D8">
            <v>-929529946.23000002</v>
          </cell>
          <cell r="E8">
            <v>-14925784.810000001</v>
          </cell>
          <cell r="F8">
            <v>18306398.809999999</v>
          </cell>
          <cell r="G8">
            <v>91469307.060000002</v>
          </cell>
          <cell r="H8">
            <v>1986707665.3900001</v>
          </cell>
          <cell r="I8">
            <v>3904492.57</v>
          </cell>
          <cell r="J8">
            <v>-550799972.92999995</v>
          </cell>
          <cell r="K8">
            <v>-3904492.57</v>
          </cell>
          <cell r="L8">
            <v>17950493.960000001</v>
          </cell>
          <cell r="M8">
            <v>92265917.129999995</v>
          </cell>
          <cell r="N8">
            <v>1950567347.21</v>
          </cell>
          <cell r="O8">
            <v>3903664.57</v>
          </cell>
          <cell r="P8">
            <v>-540543406.67999995</v>
          </cell>
          <cell r="Q8">
            <v>-3903664.57</v>
          </cell>
          <cell r="R8">
            <v>17941505.109999999</v>
          </cell>
          <cell r="S8">
            <v>92297134.079999998</v>
          </cell>
          <cell r="T8">
            <v>0</v>
          </cell>
          <cell r="U8">
            <v>-1361841.16</v>
          </cell>
          <cell r="V8">
            <v>-1407652.34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ОС RUS - ДВИЖЕНИЕ_Data"/>
      <sheetName val="Группы ОС"/>
      <sheetName val="ОС RUS - ДВИЖЕНИЕ"/>
      <sheetName val="КВ RUS - ДВИЖЕНИЕ_Data"/>
      <sheetName val="ОС GAAP NGW - ДВИЖЕНИЕ_Data"/>
      <sheetName val="ОС GAAP - ДВИЖЕНИЕ"/>
      <sheetName val="КВ GAAP - ДВИЖЕНИЕ_Data"/>
      <sheetName val="ОС GAAP - ДВИЖЕНИЕ_Data"/>
      <sheetName val="ОС GAAP NGW - ДВИЖЕНИЕ"/>
      <sheetName val="КВ RUS - ДВИЖЕНИЕ"/>
      <sheetName val="КВ GAAP NGW - ДВИЖЕНИЕ_Data"/>
      <sheetName val="КВ GAAP - ДВИЖЕНИЕ"/>
      <sheetName val="КВ GAAP NGW - ДВИЖЕНИЕ"/>
      <sheetName val="XLR_NoRangeSheet"/>
      <sheetName val="Взз"/>
      <sheetName val="АНАЛИТ"/>
      <sheetName val="Assump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  <pageSetUpPr fitToPage="1"/>
  </sheetPr>
  <dimension ref="A1:K53"/>
  <sheetViews>
    <sheetView workbookViewId="0">
      <pane xSplit="3" ySplit="7" topLeftCell="D32" activePane="bottomRight" state="frozen"/>
      <selection pane="topRight" activeCell="D1" sqref="D1"/>
      <selection pane="bottomLeft" activeCell="A6" sqref="A6"/>
      <selection pane="bottomRight" activeCell="K45" sqref="K45"/>
    </sheetView>
  </sheetViews>
  <sheetFormatPr defaultRowHeight="12.75"/>
  <cols>
    <col min="1" max="1" width="4.42578125" style="1" customWidth="1"/>
    <col min="2" max="2" width="44.28515625" style="1" customWidth="1"/>
    <col min="3" max="3" width="9.28515625" style="1" customWidth="1"/>
    <col min="4" max="4" width="11.7109375" style="1" customWidth="1"/>
    <col min="5" max="5" width="11.140625" customWidth="1"/>
    <col min="6" max="6" width="4.42578125" style="1" customWidth="1"/>
    <col min="7" max="7" width="44.85546875" style="1" customWidth="1"/>
    <col min="8" max="8" width="10" style="1" customWidth="1"/>
    <col min="9" max="9" width="11.7109375" style="25" customWidth="1"/>
    <col min="10" max="11" width="11.140625" bestFit="1" customWidth="1"/>
  </cols>
  <sheetData>
    <row r="1" spans="1:10" ht="12.75" customHeight="1">
      <c r="A1" s="76" t="s">
        <v>72</v>
      </c>
      <c r="B1" s="76"/>
      <c r="C1" s="76"/>
      <c r="D1" s="76"/>
      <c r="E1" s="59"/>
      <c r="F1" s="76" t="s">
        <v>72</v>
      </c>
      <c r="G1" s="76"/>
      <c r="H1" s="76"/>
      <c r="I1" s="76"/>
      <c r="J1" s="58"/>
    </row>
    <row r="2" spans="1:10" ht="12.75" customHeight="1">
      <c r="A2" s="75" t="s">
        <v>38</v>
      </c>
      <c r="B2" s="75"/>
      <c r="C2" s="75"/>
      <c r="D2" s="75"/>
      <c r="E2" s="60"/>
      <c r="F2" s="75" t="s">
        <v>38</v>
      </c>
      <c r="G2" s="75"/>
      <c r="H2" s="75"/>
      <c r="I2" s="75"/>
    </row>
    <row r="3" spans="1:10" ht="12.75" customHeight="1">
      <c r="A3" s="75" t="s">
        <v>39</v>
      </c>
      <c r="B3" s="75"/>
      <c r="C3" s="75"/>
      <c r="D3" s="75"/>
      <c r="E3" s="60"/>
      <c r="F3" s="75" t="s">
        <v>40</v>
      </c>
      <c r="G3" s="75"/>
      <c r="H3" s="75"/>
      <c r="I3" s="75"/>
    </row>
    <row r="4" spans="1:10" ht="12.75" customHeight="1">
      <c r="A4" s="75" t="s">
        <v>74</v>
      </c>
      <c r="B4" s="75"/>
      <c r="C4" s="75"/>
      <c r="D4" s="75"/>
      <c r="F4" s="75" t="s">
        <v>74</v>
      </c>
      <c r="G4" s="75"/>
      <c r="H4" s="75"/>
      <c r="I4" s="75"/>
    </row>
    <row r="5" spans="1:10" ht="12.75" customHeight="1" thickBot="1"/>
    <row r="6" spans="1:10" ht="51.75" customHeight="1">
      <c r="A6" s="83" t="s">
        <v>0</v>
      </c>
      <c r="B6" s="81" t="s">
        <v>1</v>
      </c>
      <c r="C6" s="79" t="s">
        <v>2</v>
      </c>
      <c r="D6" s="77" t="s">
        <v>35</v>
      </c>
      <c r="F6" s="83" t="s">
        <v>0</v>
      </c>
      <c r="G6" s="81" t="s">
        <v>1</v>
      </c>
      <c r="H6" s="79" t="s">
        <v>2</v>
      </c>
      <c r="I6" s="77" t="s">
        <v>35</v>
      </c>
    </row>
    <row r="7" spans="1:10" ht="13.5" thickBot="1">
      <c r="A7" s="84"/>
      <c r="B7" s="82"/>
      <c r="C7" s="80"/>
      <c r="D7" s="78"/>
      <c r="F7" s="84"/>
      <c r="G7" s="82"/>
      <c r="H7" s="80"/>
      <c r="I7" s="78"/>
    </row>
    <row r="8" spans="1:10">
      <c r="A8" s="50" t="s">
        <v>3</v>
      </c>
      <c r="B8" s="9" t="s">
        <v>4</v>
      </c>
      <c r="C8" s="10" t="s">
        <v>5</v>
      </c>
      <c r="D8" s="45">
        <f>40039.74/1000</f>
        <v>40.039739999999995</v>
      </c>
      <c r="E8" s="19"/>
      <c r="F8" s="4" t="s">
        <v>3</v>
      </c>
      <c r="G8" s="5" t="s">
        <v>4</v>
      </c>
      <c r="H8" s="6" t="s">
        <v>5</v>
      </c>
      <c r="I8" s="53">
        <f>24082.43/1000</f>
        <v>24.082429999999999</v>
      </c>
      <c r="J8" s="7"/>
    </row>
    <row r="9" spans="1:10" ht="25.5">
      <c r="A9" s="51" t="s">
        <v>45</v>
      </c>
      <c r="B9" s="11" t="s">
        <v>6</v>
      </c>
      <c r="C9" s="12" t="s">
        <v>5</v>
      </c>
      <c r="D9" s="35">
        <f>163486.658/1000</f>
        <v>163.48665800000001</v>
      </c>
      <c r="E9" s="31"/>
      <c r="F9" s="8" t="s">
        <v>45</v>
      </c>
      <c r="G9" s="9" t="s">
        <v>6</v>
      </c>
      <c r="H9" s="10" t="s">
        <v>5</v>
      </c>
      <c r="I9" s="54">
        <f>87764.38/1000</f>
        <v>87.764380000000003</v>
      </c>
      <c r="J9" s="34"/>
    </row>
    <row r="10" spans="1:10" ht="13.5" customHeight="1">
      <c r="A10" s="90" t="s">
        <v>46</v>
      </c>
      <c r="B10" s="11" t="s">
        <v>7</v>
      </c>
      <c r="C10" s="12" t="s">
        <v>5</v>
      </c>
      <c r="D10" s="35">
        <f>D11+D16</f>
        <v>143.69361420000001</v>
      </c>
      <c r="F10" s="85" t="s">
        <v>46</v>
      </c>
      <c r="G10" s="11" t="s">
        <v>7</v>
      </c>
      <c r="H10" s="12" t="s">
        <v>5</v>
      </c>
      <c r="I10" s="38">
        <f>I11+I16</f>
        <v>75.790026519999998</v>
      </c>
    </row>
    <row r="11" spans="1:10">
      <c r="A11" s="90"/>
      <c r="B11" s="13" t="s">
        <v>8</v>
      </c>
      <c r="C11" s="14" t="s">
        <v>5</v>
      </c>
      <c r="D11" s="36">
        <f>D12+D13+D14+D15</f>
        <v>143.69361420000001</v>
      </c>
      <c r="E11" s="30"/>
      <c r="F11" s="87"/>
      <c r="G11" s="13" t="s">
        <v>8</v>
      </c>
      <c r="H11" s="14" t="s">
        <v>5</v>
      </c>
      <c r="I11" s="39">
        <f>I12+I13+I14+I15</f>
        <v>75.790026519999998</v>
      </c>
      <c r="J11" s="32"/>
    </row>
    <row r="12" spans="1:10">
      <c r="A12" s="90"/>
      <c r="B12" s="15" t="s">
        <v>9</v>
      </c>
      <c r="C12" s="16" t="s">
        <v>5</v>
      </c>
      <c r="D12" s="37">
        <f>117906.9021/1000</f>
        <v>117.90690210000001</v>
      </c>
      <c r="E12" s="30"/>
      <c r="F12" s="87"/>
      <c r="G12" s="15" t="s">
        <v>9</v>
      </c>
      <c r="H12" s="16" t="s">
        <v>5</v>
      </c>
      <c r="I12" s="39">
        <f>56790.814/1000</f>
        <v>56.790813999999997</v>
      </c>
      <c r="J12" s="32"/>
    </row>
    <row r="13" spans="1:10">
      <c r="A13" s="90"/>
      <c r="B13" s="15" t="s">
        <v>10</v>
      </c>
      <c r="C13" s="16" t="s">
        <v>5</v>
      </c>
      <c r="D13" s="37"/>
      <c r="E13" s="30"/>
      <c r="F13" s="87"/>
      <c r="G13" s="15" t="s">
        <v>10</v>
      </c>
      <c r="H13" s="16" t="s">
        <v>5</v>
      </c>
      <c r="I13" s="39"/>
      <c r="J13" s="32"/>
    </row>
    <row r="14" spans="1:10">
      <c r="A14" s="90"/>
      <c r="B14" s="15" t="s">
        <v>11</v>
      </c>
      <c r="C14" s="16" t="s">
        <v>5</v>
      </c>
      <c r="D14" s="37">
        <f>16653.397/1000</f>
        <v>16.653397000000002</v>
      </c>
      <c r="E14" s="30"/>
      <c r="F14" s="87"/>
      <c r="G14" s="15" t="s">
        <v>11</v>
      </c>
      <c r="H14" s="16" t="s">
        <v>5</v>
      </c>
      <c r="I14" s="39">
        <f>11768.458/1000</f>
        <v>11.768458000000001</v>
      </c>
      <c r="J14" s="32"/>
    </row>
    <row r="15" spans="1:10">
      <c r="A15" s="90"/>
      <c r="B15" s="15" t="s">
        <v>12</v>
      </c>
      <c r="C15" s="16" t="s">
        <v>5</v>
      </c>
      <c r="D15" s="37">
        <f>9133.3151/1000</f>
        <v>9.133315099999999</v>
      </c>
      <c r="E15" s="30"/>
      <c r="F15" s="87"/>
      <c r="G15" s="15" t="s">
        <v>12</v>
      </c>
      <c r="H15" s="16" t="s">
        <v>5</v>
      </c>
      <c r="I15" s="39">
        <f>7230.75452/1000</f>
        <v>7.2307545200000005</v>
      </c>
      <c r="J15" s="32"/>
    </row>
    <row r="16" spans="1:10">
      <c r="A16" s="90"/>
      <c r="B16" s="15" t="s">
        <v>13</v>
      </c>
      <c r="C16" s="16" t="s">
        <v>5</v>
      </c>
      <c r="D16" s="37"/>
      <c r="E16" s="30"/>
      <c r="F16" s="86"/>
      <c r="G16" s="15" t="s">
        <v>13</v>
      </c>
      <c r="H16" s="16" t="s">
        <v>5</v>
      </c>
      <c r="I16" s="39"/>
    </row>
    <row r="17" spans="1:11">
      <c r="A17" s="55" t="s">
        <v>47</v>
      </c>
      <c r="B17" s="17" t="s">
        <v>68</v>
      </c>
      <c r="C17" s="18" t="s">
        <v>5</v>
      </c>
      <c r="D17" s="35">
        <f>D8+D9-D10</f>
        <v>59.832783799999987</v>
      </c>
      <c r="E17" s="19"/>
      <c r="F17" s="56" t="s">
        <v>47</v>
      </c>
      <c r="G17" s="17" t="s">
        <v>68</v>
      </c>
      <c r="H17" s="18" t="s">
        <v>5</v>
      </c>
      <c r="I17" s="38">
        <f>I8+I9-I10</f>
        <v>36.056783480000007</v>
      </c>
    </row>
    <row r="18" spans="1:11" ht="25.5">
      <c r="A18" s="90" t="s">
        <v>48</v>
      </c>
      <c r="B18" s="11" t="s">
        <v>14</v>
      </c>
      <c r="C18" s="18" t="s">
        <v>15</v>
      </c>
      <c r="D18" s="38">
        <f>D19+D21+D23</f>
        <v>2152.9219516000003</v>
      </c>
      <c r="F18" s="85" t="s">
        <v>48</v>
      </c>
      <c r="G18" s="11" t="s">
        <v>14</v>
      </c>
      <c r="H18" s="18" t="s">
        <v>15</v>
      </c>
      <c r="I18" s="38">
        <f>I19+I21+I23</f>
        <v>554.39679185999989</v>
      </c>
      <c r="J18" s="19"/>
    </row>
    <row r="19" spans="1:11">
      <c r="A19" s="90"/>
      <c r="B19" s="91" t="s">
        <v>41</v>
      </c>
      <c r="C19" s="16" t="s">
        <v>15</v>
      </c>
      <c r="D19" s="39">
        <v>1153.62031</v>
      </c>
      <c r="F19" s="87"/>
      <c r="G19" s="91" t="s">
        <v>41</v>
      </c>
      <c r="H19" s="16" t="s">
        <v>15</v>
      </c>
      <c r="I19" s="39">
        <v>474.80328999999995</v>
      </c>
    </row>
    <row r="20" spans="1:11" ht="13.5" customHeight="1">
      <c r="A20" s="90"/>
      <c r="B20" s="92"/>
      <c r="C20" s="16" t="s">
        <v>36</v>
      </c>
      <c r="D20" s="39">
        <v>54211.480733082702</v>
      </c>
      <c r="F20" s="87"/>
      <c r="G20" s="92"/>
      <c r="H20" s="16" t="s">
        <v>36</v>
      </c>
      <c r="I20" s="39">
        <v>22312.184680451126</v>
      </c>
    </row>
    <row r="21" spans="1:11" ht="13.5" customHeight="1">
      <c r="A21" s="90"/>
      <c r="B21" s="91" t="s">
        <v>42</v>
      </c>
      <c r="C21" s="16" t="s">
        <v>15</v>
      </c>
      <c r="D21" s="39">
        <v>44.783450000000002</v>
      </c>
      <c r="F21" s="87"/>
      <c r="G21" s="91" t="s">
        <v>42</v>
      </c>
      <c r="H21" s="16" t="s">
        <v>15</v>
      </c>
      <c r="I21" s="39">
        <v>29.012711600000003</v>
      </c>
    </row>
    <row r="22" spans="1:11" ht="13.5" customHeight="1">
      <c r="A22" s="90"/>
      <c r="B22" s="92"/>
      <c r="C22" s="16" t="s">
        <v>36</v>
      </c>
      <c r="D22" s="39">
        <v>2923.2016971279372</v>
      </c>
      <c r="F22" s="87"/>
      <c r="G22" s="92"/>
      <c r="H22" s="16" t="s">
        <v>36</v>
      </c>
      <c r="I22" s="39">
        <v>1893.7801305483029</v>
      </c>
    </row>
    <row r="23" spans="1:11" ht="13.5" customHeight="1">
      <c r="A23" s="90"/>
      <c r="B23" s="93" t="s">
        <v>43</v>
      </c>
      <c r="C23" s="16" t="s">
        <v>15</v>
      </c>
      <c r="D23" s="39">
        <v>954.51819160000014</v>
      </c>
      <c r="F23" s="87"/>
      <c r="G23" s="95" t="s">
        <v>43</v>
      </c>
      <c r="H23" s="16" t="s">
        <v>15</v>
      </c>
      <c r="I23" s="39">
        <v>50.580790260000001</v>
      </c>
    </row>
    <row r="24" spans="1:11">
      <c r="A24" s="90"/>
      <c r="B24" s="94"/>
      <c r="C24" s="16" t="s">
        <v>36</v>
      </c>
      <c r="D24" s="63">
        <v>206605.66999999998</v>
      </c>
      <c r="F24" s="86"/>
      <c r="G24" s="96"/>
      <c r="H24" s="16" t="s">
        <v>36</v>
      </c>
      <c r="I24" s="62">
        <v>10948.223</v>
      </c>
    </row>
    <row r="25" spans="1:11" ht="25.5">
      <c r="A25" s="90" t="s">
        <v>49</v>
      </c>
      <c r="B25" s="11" t="s">
        <v>16</v>
      </c>
      <c r="C25" s="18" t="s">
        <v>15</v>
      </c>
      <c r="D25" s="38">
        <v>13293.431420000001</v>
      </c>
      <c r="F25" s="85" t="s">
        <v>49</v>
      </c>
      <c r="G25" s="11" t="s">
        <v>16</v>
      </c>
      <c r="H25" s="18" t="s">
        <v>15</v>
      </c>
      <c r="I25" s="38">
        <v>5698.0442899999998</v>
      </c>
    </row>
    <row r="26" spans="1:11">
      <c r="A26" s="90"/>
      <c r="B26" s="97" t="s">
        <v>17</v>
      </c>
      <c r="C26" s="16" t="s">
        <v>15</v>
      </c>
      <c r="D26" s="39">
        <v>11673.487999999999</v>
      </c>
      <c r="F26" s="87"/>
      <c r="G26" s="97" t="s">
        <v>17</v>
      </c>
      <c r="H26" s="16" t="s">
        <v>15</v>
      </c>
      <c r="I26" s="41">
        <v>5110.96</v>
      </c>
    </row>
    <row r="27" spans="1:11" ht="13.5" customHeight="1">
      <c r="A27" s="90"/>
      <c r="B27" s="98"/>
      <c r="C27" s="20" t="s">
        <v>44</v>
      </c>
      <c r="D27" s="41">
        <v>13304.5</v>
      </c>
      <c r="E27" s="7"/>
      <c r="F27" s="86"/>
      <c r="G27" s="98"/>
      <c r="H27" s="20" t="s">
        <v>44</v>
      </c>
      <c r="I27" s="41">
        <v>5825.06</v>
      </c>
      <c r="J27" s="7"/>
      <c r="K27" s="7"/>
    </row>
    <row r="28" spans="1:11" ht="25.5">
      <c r="A28" s="52"/>
      <c r="B28" s="15"/>
      <c r="C28" s="16"/>
      <c r="D28" s="39"/>
      <c r="F28" s="29" t="s">
        <v>50</v>
      </c>
      <c r="G28" s="21" t="s">
        <v>18</v>
      </c>
      <c r="H28" s="22" t="s">
        <v>15</v>
      </c>
      <c r="I28" s="40">
        <v>263.79451</v>
      </c>
    </row>
    <row r="29" spans="1:11">
      <c r="A29" s="52" t="s">
        <v>50</v>
      </c>
      <c r="B29" s="17" t="s">
        <v>19</v>
      </c>
      <c r="C29" s="18" t="s">
        <v>15</v>
      </c>
      <c r="D29" s="40">
        <v>66784.299824999995</v>
      </c>
      <c r="F29" s="29" t="s">
        <v>51</v>
      </c>
      <c r="G29" s="17" t="s">
        <v>19</v>
      </c>
      <c r="H29" s="18" t="s">
        <v>15</v>
      </c>
      <c r="I29" s="38">
        <v>35851.749222999999</v>
      </c>
    </row>
    <row r="30" spans="1:11">
      <c r="A30" s="85" t="s">
        <v>51</v>
      </c>
      <c r="B30" s="88" t="s">
        <v>20</v>
      </c>
      <c r="C30" s="18" t="s">
        <v>15</v>
      </c>
      <c r="D30" s="40">
        <v>12098.559810000001</v>
      </c>
      <c r="F30" s="85" t="s">
        <v>52</v>
      </c>
      <c r="G30" s="88" t="s">
        <v>20</v>
      </c>
      <c r="H30" s="18" t="s">
        <v>15</v>
      </c>
      <c r="I30" s="38">
        <v>4127.5594000000001</v>
      </c>
    </row>
    <row r="31" spans="1:11">
      <c r="A31" s="86"/>
      <c r="B31" s="89"/>
      <c r="C31" s="20" t="s">
        <v>69</v>
      </c>
      <c r="D31" s="41">
        <v>5311510.8092840165</v>
      </c>
      <c r="F31" s="86"/>
      <c r="G31" s="89"/>
      <c r="H31" s="20" t="s">
        <v>69</v>
      </c>
      <c r="I31" s="41">
        <v>1756224.1356220427</v>
      </c>
    </row>
    <row r="32" spans="1:11">
      <c r="A32" s="85" t="s">
        <v>52</v>
      </c>
      <c r="B32" s="17" t="s">
        <v>21</v>
      </c>
      <c r="C32" s="18" t="s">
        <v>15</v>
      </c>
      <c r="D32" s="40">
        <v>31243.526849999998</v>
      </c>
      <c r="F32" s="85" t="s">
        <v>53</v>
      </c>
      <c r="G32" s="17" t="s">
        <v>21</v>
      </c>
      <c r="H32" s="18" t="s">
        <v>15</v>
      </c>
      <c r="I32" s="38">
        <v>11106.0576</v>
      </c>
      <c r="J32" s="7"/>
    </row>
    <row r="33" spans="1:11" s="60" customFormat="1">
      <c r="A33" s="87"/>
      <c r="B33" s="15" t="s">
        <v>76</v>
      </c>
      <c r="C33" s="16" t="s">
        <v>70</v>
      </c>
      <c r="D33" s="70">
        <f>D32/D34/12*1000</f>
        <v>14073.660743243243</v>
      </c>
      <c r="F33" s="87"/>
      <c r="G33" s="15" t="s">
        <v>76</v>
      </c>
      <c r="H33" s="16" t="s">
        <v>70</v>
      </c>
      <c r="I33" s="70">
        <f>I32/I34/12*1000</f>
        <v>15425.080000000002</v>
      </c>
      <c r="J33" s="65"/>
    </row>
    <row r="34" spans="1:11" s="60" customFormat="1">
      <c r="A34" s="86"/>
      <c r="B34" s="15" t="s">
        <v>77</v>
      </c>
      <c r="C34" s="16" t="s">
        <v>71</v>
      </c>
      <c r="D34" s="71">
        <v>185</v>
      </c>
      <c r="F34" s="86"/>
      <c r="G34" s="15" t="s">
        <v>77</v>
      </c>
      <c r="H34" s="16" t="s">
        <v>71</v>
      </c>
      <c r="I34" s="72">
        <v>60</v>
      </c>
      <c r="J34" s="65"/>
    </row>
    <row r="35" spans="1:11">
      <c r="A35" s="52" t="s">
        <v>53</v>
      </c>
      <c r="B35" s="17" t="s">
        <v>66</v>
      </c>
      <c r="C35" s="18" t="s">
        <v>15</v>
      </c>
      <c r="D35" s="40">
        <v>9672.0748199999998</v>
      </c>
      <c r="F35" s="29" t="s">
        <v>54</v>
      </c>
      <c r="G35" s="17" t="s">
        <v>67</v>
      </c>
      <c r="H35" s="18" t="s">
        <v>15</v>
      </c>
      <c r="I35" s="38">
        <v>3419.84987</v>
      </c>
      <c r="J35" s="7"/>
    </row>
    <row r="36" spans="1:11">
      <c r="A36" s="52" t="s">
        <v>54</v>
      </c>
      <c r="B36" s="23" t="s">
        <v>22</v>
      </c>
      <c r="C36" s="16" t="s">
        <v>15</v>
      </c>
      <c r="D36" s="40">
        <v>17063.52347</v>
      </c>
      <c r="F36" s="29" t="s">
        <v>55</v>
      </c>
      <c r="G36" s="23" t="s">
        <v>22</v>
      </c>
      <c r="H36" s="16" t="s">
        <v>15</v>
      </c>
      <c r="I36" s="40">
        <v>2611.5724099999998</v>
      </c>
    </row>
    <row r="37" spans="1:11">
      <c r="A37" s="52" t="s">
        <v>55</v>
      </c>
      <c r="B37" s="17" t="s">
        <v>23</v>
      </c>
      <c r="C37" s="18" t="s">
        <v>15</v>
      </c>
      <c r="D37" s="38">
        <v>0.26451000000000002</v>
      </c>
      <c r="F37" s="29" t="s">
        <v>56</v>
      </c>
      <c r="G37" s="17" t="s">
        <v>23</v>
      </c>
      <c r="H37" s="18" t="s">
        <v>15</v>
      </c>
      <c r="I37" s="38">
        <v>3.39696</v>
      </c>
    </row>
    <row r="38" spans="1:11">
      <c r="A38" s="90" t="s">
        <v>56</v>
      </c>
      <c r="B38" s="17" t="s">
        <v>24</v>
      </c>
      <c r="C38" s="18" t="s">
        <v>15</v>
      </c>
      <c r="D38" s="40">
        <f>D39+D40+D41</f>
        <v>15128.694879999999</v>
      </c>
      <c r="E38" s="7"/>
      <c r="F38" s="85" t="s">
        <v>57</v>
      </c>
      <c r="G38" s="17" t="s">
        <v>24</v>
      </c>
      <c r="H38" s="18" t="s">
        <v>15</v>
      </c>
      <c r="I38" s="40">
        <f>I39+I40+I41</f>
        <v>7066.6117299999987</v>
      </c>
      <c r="J38" s="7"/>
    </row>
    <row r="39" spans="1:11">
      <c r="A39" s="90"/>
      <c r="B39" s="15" t="s">
        <v>25</v>
      </c>
      <c r="C39" s="16" t="s">
        <v>15</v>
      </c>
      <c r="D39" s="39">
        <v>4981.4132499999996</v>
      </c>
      <c r="E39" s="30"/>
      <c r="F39" s="87"/>
      <c r="G39" s="15" t="s">
        <v>25</v>
      </c>
      <c r="H39" s="16" t="s">
        <v>15</v>
      </c>
      <c r="I39" s="39">
        <v>4350.8900999999996</v>
      </c>
    </row>
    <row r="40" spans="1:11">
      <c r="A40" s="90"/>
      <c r="B40" s="15" t="s">
        <v>26</v>
      </c>
      <c r="C40" s="16" t="s">
        <v>15</v>
      </c>
      <c r="D40" s="39">
        <f>9287.86533-0.0190599999999677</f>
        <v>9287.84627</v>
      </c>
      <c r="E40" s="30"/>
      <c r="F40" s="87"/>
      <c r="G40" s="15" t="s">
        <v>26</v>
      </c>
      <c r="H40" s="16" t="s">
        <v>15</v>
      </c>
      <c r="I40" s="39">
        <f>2140.65421+0.14106000000001</f>
        <v>2140.7952700000001</v>
      </c>
    </row>
    <row r="41" spans="1:11">
      <c r="A41" s="90"/>
      <c r="B41" s="15" t="s">
        <v>27</v>
      </c>
      <c r="C41" s="16" t="s">
        <v>15</v>
      </c>
      <c r="D41" s="39">
        <v>859.43536000000006</v>
      </c>
      <c r="E41" s="30"/>
      <c r="F41" s="86"/>
      <c r="G41" s="15" t="s">
        <v>27</v>
      </c>
      <c r="H41" s="16" t="s">
        <v>15</v>
      </c>
      <c r="I41" s="39">
        <v>574.92635999999993</v>
      </c>
    </row>
    <row r="42" spans="1:11">
      <c r="A42" s="52" t="s">
        <v>57</v>
      </c>
      <c r="B42" s="17" t="s">
        <v>28</v>
      </c>
      <c r="C42" s="18" t="s">
        <v>15</v>
      </c>
      <c r="D42" s="40">
        <v>12284.24541</v>
      </c>
      <c r="E42" s="31"/>
      <c r="F42" s="29" t="s">
        <v>58</v>
      </c>
      <c r="G42" s="17" t="s">
        <v>28</v>
      </c>
      <c r="H42" s="18" t="s">
        <v>15</v>
      </c>
      <c r="I42" s="38">
        <v>6089.4557300000006</v>
      </c>
      <c r="J42" s="7"/>
    </row>
    <row r="43" spans="1:11">
      <c r="A43" s="52" t="s">
        <v>58</v>
      </c>
      <c r="B43" s="17" t="s">
        <v>29</v>
      </c>
      <c r="C43" s="18" t="s">
        <v>15</v>
      </c>
      <c r="D43" s="40">
        <v>522.33663999999999</v>
      </c>
      <c r="E43" s="30"/>
      <c r="F43" s="29" t="s">
        <v>59</v>
      </c>
      <c r="G43" s="17" t="s">
        <v>29</v>
      </c>
      <c r="H43" s="18" t="s">
        <v>15</v>
      </c>
      <c r="I43" s="38">
        <v>268.07873000000006</v>
      </c>
    </row>
    <row r="44" spans="1:11">
      <c r="A44" s="52" t="s">
        <v>59</v>
      </c>
      <c r="B44" s="17" t="s">
        <v>30</v>
      </c>
      <c r="C44" s="18" t="s">
        <v>15</v>
      </c>
      <c r="D44" s="40">
        <f>D18+D25+D29+D30+D32+D35+D36+D37+D38+D42+D43</f>
        <v>180243.8795866</v>
      </c>
      <c r="E44" s="7"/>
      <c r="F44" s="29" t="s">
        <v>60</v>
      </c>
      <c r="G44" s="17" t="s">
        <v>30</v>
      </c>
      <c r="H44" s="18" t="s">
        <v>15</v>
      </c>
      <c r="I44" s="38">
        <f>I18+I25+I28+I29+I30+I32+I35+I36+I37+I38+I42+I43</f>
        <v>77060.567244859994</v>
      </c>
      <c r="J44" s="34"/>
      <c r="K44" s="7"/>
    </row>
    <row r="45" spans="1:11">
      <c r="A45" s="52" t="s">
        <v>60</v>
      </c>
      <c r="B45" s="17" t="s">
        <v>31</v>
      </c>
      <c r="C45" s="18" t="s">
        <v>32</v>
      </c>
      <c r="D45" s="42">
        <f>D44/D11</f>
        <v>1254.3624891759455</v>
      </c>
      <c r="F45" s="29" t="s">
        <v>61</v>
      </c>
      <c r="G45" s="17" t="s">
        <v>31</v>
      </c>
      <c r="H45" s="18" t="s">
        <v>32</v>
      </c>
      <c r="I45" s="38">
        <f>I44/I10</f>
        <v>1016.7639567262154</v>
      </c>
    </row>
    <row r="46" spans="1:11" ht="25.5">
      <c r="A46" s="85" t="s">
        <v>62</v>
      </c>
      <c r="B46" s="11" t="s">
        <v>33</v>
      </c>
      <c r="C46" s="18" t="s">
        <v>15</v>
      </c>
      <c r="D46" s="44">
        <f>D47</f>
        <v>172499.64196000001</v>
      </c>
      <c r="E46" s="30"/>
      <c r="F46" s="85" t="s">
        <v>63</v>
      </c>
      <c r="G46" s="11" t="s">
        <v>33</v>
      </c>
      <c r="H46" s="18" t="s">
        <v>15</v>
      </c>
      <c r="I46" s="44">
        <f>I47</f>
        <v>70151.248540000001</v>
      </c>
    </row>
    <row r="47" spans="1:11">
      <c r="A47" s="86"/>
      <c r="B47" s="15" t="s">
        <v>34</v>
      </c>
      <c r="C47" s="16" t="s">
        <v>15</v>
      </c>
      <c r="D47" s="43">
        <v>172499.64196000001</v>
      </c>
      <c r="E47" s="30"/>
      <c r="F47" s="86"/>
      <c r="G47" s="15" t="s">
        <v>34</v>
      </c>
      <c r="H47" s="16" t="s">
        <v>15</v>
      </c>
      <c r="I47" s="43">
        <v>70151.248540000001</v>
      </c>
    </row>
    <row r="48" spans="1:11" ht="26.25" thickBot="1">
      <c r="A48" s="66" t="s">
        <v>63</v>
      </c>
      <c r="B48" s="67" t="s">
        <v>65</v>
      </c>
      <c r="C48" s="24" t="s">
        <v>32</v>
      </c>
      <c r="D48" s="68">
        <v>1200.44</v>
      </c>
      <c r="E48" s="30"/>
      <c r="F48" s="69" t="s">
        <v>64</v>
      </c>
      <c r="G48" s="67" t="s">
        <v>65</v>
      </c>
      <c r="H48" s="24" t="s">
        <v>32</v>
      </c>
      <c r="I48" s="68">
        <v>925.58</v>
      </c>
      <c r="J48" s="33"/>
    </row>
    <row r="49" spans="2:9">
      <c r="I49" s="26"/>
    </row>
    <row r="50" spans="2:9">
      <c r="B50" s="2"/>
      <c r="C50" s="2"/>
      <c r="D50" s="27"/>
      <c r="G50" s="2"/>
      <c r="H50" s="2"/>
      <c r="I50" s="28"/>
    </row>
    <row r="51" spans="2:9">
      <c r="B51" s="2"/>
      <c r="D51" s="27"/>
      <c r="G51" s="2"/>
      <c r="I51" s="3"/>
    </row>
    <row r="52" spans="2:9">
      <c r="D52" s="61"/>
      <c r="I52" s="26"/>
    </row>
    <row r="53" spans="2:9">
      <c r="I53" s="26"/>
    </row>
  </sheetData>
  <mergeCells count="40">
    <mergeCell ref="A38:A41"/>
    <mergeCell ref="A46:A47"/>
    <mergeCell ref="A18:A24"/>
    <mergeCell ref="A25:A27"/>
    <mergeCell ref="B19:B20"/>
    <mergeCell ref="B21:B22"/>
    <mergeCell ref="B23:B24"/>
    <mergeCell ref="B30:B31"/>
    <mergeCell ref="A30:A31"/>
    <mergeCell ref="B26:B27"/>
    <mergeCell ref="G30:G31"/>
    <mergeCell ref="F30:F31"/>
    <mergeCell ref="A32:A34"/>
    <mergeCell ref="F32:F34"/>
    <mergeCell ref="A1:D1"/>
    <mergeCell ref="A6:A7"/>
    <mergeCell ref="B6:B7"/>
    <mergeCell ref="C6:C7"/>
    <mergeCell ref="D6:D7"/>
    <mergeCell ref="A2:D2"/>
    <mergeCell ref="A3:D3"/>
    <mergeCell ref="A10:A16"/>
    <mergeCell ref="G19:G20"/>
    <mergeCell ref="G21:G22"/>
    <mergeCell ref="G23:G24"/>
    <mergeCell ref="G26:G27"/>
    <mergeCell ref="F46:F47"/>
    <mergeCell ref="F38:F41"/>
    <mergeCell ref="F25:F27"/>
    <mergeCell ref="F18:F24"/>
    <mergeCell ref="F10:F16"/>
    <mergeCell ref="F2:I2"/>
    <mergeCell ref="F1:I1"/>
    <mergeCell ref="A4:D4"/>
    <mergeCell ref="F4:I4"/>
    <mergeCell ref="I6:I7"/>
    <mergeCell ref="H6:H7"/>
    <mergeCell ref="G6:G7"/>
    <mergeCell ref="F6:F7"/>
    <mergeCell ref="F3:I3"/>
  </mergeCells>
  <printOptions horizontalCentered="1"/>
  <pageMargins left="0" right="0" top="0" bottom="0" header="0.51181102362204722" footer="0.51181102362204722"/>
  <pageSetup paperSize="9" scale="67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  <pageSetUpPr fitToPage="1"/>
  </sheetPr>
  <dimension ref="A1:K29"/>
  <sheetViews>
    <sheetView tabSelected="1" workbookViewId="0">
      <pane xSplit="3" ySplit="7" topLeftCell="D8" activePane="bottomRight" state="frozen"/>
      <selection pane="topRight" activeCell="D1" sqref="D1"/>
      <selection pane="bottomLeft" activeCell="A6" sqref="A6"/>
      <selection pane="bottomRight" activeCell="F28" sqref="F28"/>
    </sheetView>
  </sheetViews>
  <sheetFormatPr defaultRowHeight="12.75"/>
  <cols>
    <col min="1" max="1" width="4.42578125" style="1" customWidth="1"/>
    <col min="2" max="2" width="45.5703125" style="1" customWidth="1"/>
    <col min="3" max="3" width="9.28515625" style="1" customWidth="1"/>
    <col min="4" max="4" width="11.7109375" style="1" customWidth="1"/>
    <col min="5" max="5" width="11.140625" customWidth="1"/>
    <col min="6" max="6" width="4.42578125" style="1" customWidth="1"/>
    <col min="7" max="7" width="45.5703125" style="1" customWidth="1"/>
    <col min="8" max="8" width="10" style="1" customWidth="1"/>
    <col min="9" max="9" width="11.7109375" style="25" customWidth="1"/>
    <col min="10" max="11" width="11.140625" bestFit="1" customWidth="1"/>
  </cols>
  <sheetData>
    <row r="1" spans="1:10" ht="12.75" customHeight="1">
      <c r="A1" s="76" t="s">
        <v>72</v>
      </c>
      <c r="B1" s="76"/>
      <c r="C1" s="76"/>
      <c r="D1" s="76"/>
      <c r="E1" s="59"/>
      <c r="F1" s="76" t="s">
        <v>72</v>
      </c>
      <c r="G1" s="76"/>
      <c r="H1" s="76"/>
      <c r="I1" s="76"/>
    </row>
    <row r="2" spans="1:10" ht="12.75" customHeight="1">
      <c r="A2" s="75" t="s">
        <v>38</v>
      </c>
      <c r="B2" s="75"/>
      <c r="C2" s="75"/>
      <c r="D2" s="75"/>
      <c r="E2" s="60"/>
      <c r="F2" s="75" t="s">
        <v>38</v>
      </c>
      <c r="G2" s="75"/>
      <c r="H2" s="75"/>
      <c r="I2" s="75"/>
    </row>
    <row r="3" spans="1:10" ht="12.75" customHeight="1">
      <c r="A3" s="75" t="s">
        <v>39</v>
      </c>
      <c r="B3" s="75"/>
      <c r="C3" s="75"/>
      <c r="D3" s="75"/>
      <c r="E3" s="60"/>
      <c r="F3" s="75" t="s">
        <v>40</v>
      </c>
      <c r="G3" s="75"/>
      <c r="H3" s="75"/>
      <c r="I3" s="75"/>
    </row>
    <row r="4" spans="1:10" ht="12.75" customHeight="1">
      <c r="A4" s="99" t="s">
        <v>75</v>
      </c>
      <c r="B4" s="99"/>
      <c r="C4" s="99"/>
      <c r="D4" s="99"/>
      <c r="E4" s="60"/>
      <c r="F4" s="99" t="s">
        <v>75</v>
      </c>
      <c r="G4" s="99"/>
      <c r="H4" s="99"/>
      <c r="I4" s="99"/>
    </row>
    <row r="5" spans="1:10" ht="12.75" customHeight="1" thickBot="1">
      <c r="A5" s="106"/>
      <c r="B5" s="106"/>
      <c r="C5" s="106"/>
      <c r="D5" s="106"/>
      <c r="F5" s="106"/>
      <c r="G5" s="106"/>
      <c r="H5" s="106"/>
      <c r="I5" s="106"/>
    </row>
    <row r="6" spans="1:10" ht="51.75" customHeight="1">
      <c r="A6" s="83" t="s">
        <v>0</v>
      </c>
      <c r="B6" s="107" t="s">
        <v>1</v>
      </c>
      <c r="C6" s="79" t="s">
        <v>2</v>
      </c>
      <c r="D6" s="100" t="s">
        <v>35</v>
      </c>
      <c r="F6" s="109" t="s">
        <v>0</v>
      </c>
      <c r="G6" s="81" t="s">
        <v>1</v>
      </c>
      <c r="H6" s="79" t="s">
        <v>2</v>
      </c>
      <c r="I6" s="100" t="s">
        <v>35</v>
      </c>
    </row>
    <row r="7" spans="1:10" ht="13.5" thickBot="1">
      <c r="A7" s="84"/>
      <c r="B7" s="108"/>
      <c r="C7" s="80"/>
      <c r="D7" s="101"/>
      <c r="F7" s="110"/>
      <c r="G7" s="82"/>
      <c r="H7" s="80"/>
      <c r="I7" s="101"/>
    </row>
    <row r="8" spans="1:10" ht="13.5" customHeight="1">
      <c r="A8" s="90" t="s">
        <v>3</v>
      </c>
      <c r="B8" s="46" t="s">
        <v>7</v>
      </c>
      <c r="C8" s="18" t="s">
        <v>36</v>
      </c>
      <c r="D8" s="35">
        <f>D9+D14</f>
        <v>472.57786600000003</v>
      </c>
      <c r="F8" s="90" t="s">
        <v>3</v>
      </c>
      <c r="G8" s="46" t="s">
        <v>7</v>
      </c>
      <c r="H8" s="18" t="s">
        <v>36</v>
      </c>
      <c r="I8" s="38">
        <f>I9+I14</f>
        <v>249.72354300000001</v>
      </c>
    </row>
    <row r="9" spans="1:10">
      <c r="A9" s="90"/>
      <c r="B9" s="47" t="s">
        <v>8</v>
      </c>
      <c r="C9" s="20" t="s">
        <v>36</v>
      </c>
      <c r="D9" s="36">
        <f>D10+D11+D12+D13</f>
        <v>472.57786600000003</v>
      </c>
      <c r="E9" s="30"/>
      <c r="F9" s="90"/>
      <c r="G9" s="47" t="s">
        <v>8</v>
      </c>
      <c r="H9" s="20" t="s">
        <v>36</v>
      </c>
      <c r="I9" s="39">
        <f>I10+I11+I12+I13</f>
        <v>249.72354300000001</v>
      </c>
      <c r="J9" s="32"/>
    </row>
    <row r="10" spans="1:10">
      <c r="A10" s="90"/>
      <c r="B10" s="48" t="s">
        <v>9</v>
      </c>
      <c r="C10" s="20" t="s">
        <v>36</v>
      </c>
      <c r="D10" s="37">
        <f>418109.346/1000</f>
        <v>418.10934600000002</v>
      </c>
      <c r="E10" s="30"/>
      <c r="F10" s="90"/>
      <c r="G10" s="48" t="s">
        <v>9</v>
      </c>
      <c r="H10" s="20" t="s">
        <v>36</v>
      </c>
      <c r="I10" s="39">
        <f>216562.306/1000</f>
        <v>216.56230600000001</v>
      </c>
      <c r="J10" s="32"/>
    </row>
    <row r="11" spans="1:10">
      <c r="A11" s="90"/>
      <c r="B11" s="48" t="s">
        <v>10</v>
      </c>
      <c r="C11" s="20" t="s">
        <v>36</v>
      </c>
      <c r="D11" s="37"/>
      <c r="E11" s="30"/>
      <c r="F11" s="90"/>
      <c r="G11" s="48" t="s">
        <v>10</v>
      </c>
      <c r="H11" s="20" t="s">
        <v>36</v>
      </c>
      <c r="I11" s="39"/>
      <c r="J11" s="32"/>
    </row>
    <row r="12" spans="1:10">
      <c r="A12" s="90"/>
      <c r="B12" s="48" t="s">
        <v>11</v>
      </c>
      <c r="C12" s="20" t="s">
        <v>36</v>
      </c>
      <c r="D12" s="37">
        <f>41745.93/1000</f>
        <v>41.745930000000001</v>
      </c>
      <c r="E12" s="30"/>
      <c r="F12" s="90"/>
      <c r="G12" s="48" t="s">
        <v>11</v>
      </c>
      <c r="H12" s="20" t="s">
        <v>36</v>
      </c>
      <c r="I12" s="39">
        <f>19706.603/1000</f>
        <v>19.706602999999998</v>
      </c>
      <c r="J12" s="32"/>
    </row>
    <row r="13" spans="1:10">
      <c r="A13" s="90"/>
      <c r="B13" s="48" t="s">
        <v>12</v>
      </c>
      <c r="C13" s="20" t="s">
        <v>36</v>
      </c>
      <c r="D13" s="37">
        <f>12722.59/1000</f>
        <v>12.72259</v>
      </c>
      <c r="E13" s="30"/>
      <c r="F13" s="90"/>
      <c r="G13" s="48" t="s">
        <v>12</v>
      </c>
      <c r="H13" s="20" t="s">
        <v>36</v>
      </c>
      <c r="I13" s="39">
        <f>13454.634/1000</f>
        <v>13.454634</v>
      </c>
      <c r="J13" s="32"/>
    </row>
    <row r="14" spans="1:10">
      <c r="A14" s="90"/>
      <c r="B14" s="48" t="s">
        <v>13</v>
      </c>
      <c r="C14" s="20" t="s">
        <v>36</v>
      </c>
      <c r="D14" s="37"/>
      <c r="E14" s="30"/>
      <c r="F14" s="90"/>
      <c r="G14" s="48" t="s">
        <v>13</v>
      </c>
      <c r="H14" s="20" t="s">
        <v>36</v>
      </c>
      <c r="I14" s="39"/>
    </row>
    <row r="15" spans="1:10" ht="25.5">
      <c r="A15" s="90" t="s">
        <v>45</v>
      </c>
      <c r="B15" s="46" t="s">
        <v>14</v>
      </c>
      <c r="C15" s="18" t="s">
        <v>15</v>
      </c>
      <c r="D15" s="38">
        <f>D16+D19</f>
        <v>15115.916529999999</v>
      </c>
      <c r="F15" s="90" t="s">
        <v>45</v>
      </c>
      <c r="G15" s="46" t="s">
        <v>14</v>
      </c>
      <c r="H15" s="18" t="s">
        <v>15</v>
      </c>
      <c r="I15" s="38">
        <f>I16+I18</f>
        <v>5684.7744826200005</v>
      </c>
      <c r="J15" s="19"/>
    </row>
    <row r="16" spans="1:10">
      <c r="A16" s="90"/>
      <c r="B16" s="91" t="s">
        <v>41</v>
      </c>
      <c r="C16" s="16" t="s">
        <v>15</v>
      </c>
      <c r="D16" s="39">
        <v>15115.916529999999</v>
      </c>
      <c r="F16" s="90"/>
      <c r="G16" s="102" t="s">
        <v>41</v>
      </c>
      <c r="H16" s="16" t="s">
        <v>15</v>
      </c>
      <c r="I16" s="39">
        <v>4409.7601436000004</v>
      </c>
    </row>
    <row r="17" spans="1:11" ht="13.5" customHeight="1">
      <c r="A17" s="90"/>
      <c r="B17" s="92"/>
      <c r="C17" s="16" t="s">
        <v>36</v>
      </c>
      <c r="D17" s="39">
        <v>710334.42159774434</v>
      </c>
      <c r="F17" s="90"/>
      <c r="G17" s="103"/>
      <c r="H17" s="16" t="s">
        <v>36</v>
      </c>
      <c r="I17" s="39">
        <v>207225.57078947368</v>
      </c>
    </row>
    <row r="18" spans="1:11" ht="13.5" customHeight="1">
      <c r="A18" s="90"/>
      <c r="B18" s="93" t="s">
        <v>43</v>
      </c>
      <c r="C18" s="16" t="s">
        <v>15</v>
      </c>
      <c r="D18" s="39"/>
      <c r="F18" s="90"/>
      <c r="G18" s="104" t="s">
        <v>43</v>
      </c>
      <c r="H18" s="16" t="s">
        <v>15</v>
      </c>
      <c r="I18" s="39">
        <v>1275.0143390199999</v>
      </c>
    </row>
    <row r="19" spans="1:11">
      <c r="A19" s="90"/>
      <c r="B19" s="94"/>
      <c r="C19" s="16" t="s">
        <v>36</v>
      </c>
      <c r="D19" s="39"/>
      <c r="F19" s="90"/>
      <c r="G19" s="105"/>
      <c r="H19" s="16" t="s">
        <v>36</v>
      </c>
      <c r="I19" s="64">
        <v>275977.13</v>
      </c>
    </row>
    <row r="20" spans="1:11">
      <c r="A20" s="52" t="s">
        <v>46</v>
      </c>
      <c r="B20" s="49" t="s">
        <v>30</v>
      </c>
      <c r="C20" s="18" t="s">
        <v>15</v>
      </c>
      <c r="D20" s="40">
        <f>D15</f>
        <v>15115.916529999999</v>
      </c>
      <c r="E20" s="7"/>
      <c r="F20" s="57" t="s">
        <v>46</v>
      </c>
      <c r="G20" s="49" t="s">
        <v>30</v>
      </c>
      <c r="H20" s="18" t="s">
        <v>15</v>
      </c>
      <c r="I20" s="40">
        <f>I15</f>
        <v>5684.7744826200005</v>
      </c>
      <c r="J20" s="34"/>
      <c r="K20" s="7"/>
    </row>
    <row r="21" spans="1:11">
      <c r="A21" s="52" t="s">
        <v>47</v>
      </c>
      <c r="B21" s="49" t="s">
        <v>73</v>
      </c>
      <c r="C21" s="18" t="s">
        <v>37</v>
      </c>
      <c r="D21" s="42">
        <f>D20/D9</f>
        <v>31.986086563774862</v>
      </c>
      <c r="F21" s="57" t="s">
        <v>47</v>
      </c>
      <c r="G21" s="49" t="s">
        <v>73</v>
      </c>
      <c r="H21" s="18" t="s">
        <v>37</v>
      </c>
      <c r="I21" s="38">
        <f>I20/I8</f>
        <v>22.764271299082122</v>
      </c>
    </row>
    <row r="22" spans="1:11" ht="25.5">
      <c r="A22" s="85" t="s">
        <v>48</v>
      </c>
      <c r="B22" s="46" t="s">
        <v>33</v>
      </c>
      <c r="C22" s="18" t="s">
        <v>15</v>
      </c>
      <c r="D22" s="44">
        <f>D23</f>
        <v>10056.4537</v>
      </c>
      <c r="E22" s="30"/>
      <c r="F22" s="85" t="s">
        <v>48</v>
      </c>
      <c r="G22" s="46" t="s">
        <v>33</v>
      </c>
      <c r="H22" s="18" t="s">
        <v>15</v>
      </c>
      <c r="I22" s="44">
        <f>I23</f>
        <v>2851.4728000000005</v>
      </c>
    </row>
    <row r="23" spans="1:11">
      <c r="A23" s="86"/>
      <c r="B23" s="48" t="s">
        <v>34</v>
      </c>
      <c r="C23" s="16" t="s">
        <v>15</v>
      </c>
      <c r="D23" s="43">
        <v>10056.4537</v>
      </c>
      <c r="E23" s="30"/>
      <c r="F23" s="86"/>
      <c r="G23" s="48" t="s">
        <v>34</v>
      </c>
      <c r="H23" s="16" t="s">
        <v>15</v>
      </c>
      <c r="I23" s="43">
        <v>2851.4728000000005</v>
      </c>
    </row>
    <row r="24" spans="1:11" ht="26.25" thickBot="1">
      <c r="A24" s="66" t="s">
        <v>49</v>
      </c>
      <c r="B24" s="73" t="s">
        <v>78</v>
      </c>
      <c r="C24" s="24" t="s">
        <v>37</v>
      </c>
      <c r="D24" s="68">
        <f>D23/D8</f>
        <v>21.279993041400715</v>
      </c>
      <c r="E24" s="30"/>
      <c r="F24" s="66" t="s">
        <v>49</v>
      </c>
      <c r="G24" s="73" t="s">
        <v>78</v>
      </c>
      <c r="H24" s="24" t="s">
        <v>37</v>
      </c>
      <c r="I24" s="68">
        <v>11.43</v>
      </c>
      <c r="J24" s="33"/>
    </row>
    <row r="25" spans="1:11">
      <c r="I25" s="26"/>
    </row>
    <row r="26" spans="1:11">
      <c r="B26" s="2"/>
      <c r="C26" s="2"/>
      <c r="D26" s="27"/>
      <c r="G26" s="2"/>
      <c r="H26" s="2"/>
      <c r="I26" s="28"/>
    </row>
    <row r="27" spans="1:11">
      <c r="B27" s="2"/>
      <c r="D27" s="27"/>
      <c r="G27" s="2"/>
      <c r="I27" s="74"/>
    </row>
    <row r="29" spans="1:11">
      <c r="I29" s="26"/>
    </row>
  </sheetData>
  <mergeCells count="28">
    <mergeCell ref="A1:D1"/>
    <mergeCell ref="F1:I1"/>
    <mergeCell ref="A5:D5"/>
    <mergeCell ref="F5:I5"/>
    <mergeCell ref="A6:A7"/>
    <mergeCell ref="B6:B7"/>
    <mergeCell ref="C6:C7"/>
    <mergeCell ref="D6:D7"/>
    <mergeCell ref="F6:F7"/>
    <mergeCell ref="A2:D2"/>
    <mergeCell ref="F2:I2"/>
    <mergeCell ref="A3:D3"/>
    <mergeCell ref="F3:I3"/>
    <mergeCell ref="A22:A23"/>
    <mergeCell ref="F22:F23"/>
    <mergeCell ref="G6:G7"/>
    <mergeCell ref="H6:H7"/>
    <mergeCell ref="B16:B17"/>
    <mergeCell ref="B18:B19"/>
    <mergeCell ref="G16:G17"/>
    <mergeCell ref="G18:G19"/>
    <mergeCell ref="A15:A19"/>
    <mergeCell ref="F15:F19"/>
    <mergeCell ref="A4:D4"/>
    <mergeCell ref="F4:I4"/>
    <mergeCell ref="A8:A14"/>
    <mergeCell ref="F8:F14"/>
    <mergeCell ref="I6:I7"/>
  </mergeCells>
  <printOptions horizontalCentered="1"/>
  <pageMargins left="0" right="0" top="0" bottom="0" header="0.51181102362204722" footer="0.51181102362204722"/>
  <pageSetup paperSize="9" scale="66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теп.энергия</vt:lpstr>
      <vt:lpstr>теплоноситель</vt:lpstr>
    </vt:vector>
  </TitlesOfParts>
  <Company>ТСКЮК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Суязова</dc:creator>
  <cp:lastModifiedBy>Галимова</cp:lastModifiedBy>
  <cp:lastPrinted>2012-04-11T07:08:03Z</cp:lastPrinted>
  <dcterms:created xsi:type="dcterms:W3CDTF">2012-02-10T02:54:34Z</dcterms:created>
  <dcterms:modified xsi:type="dcterms:W3CDTF">2012-04-11T07:08:06Z</dcterms:modified>
</cp:coreProperties>
</file>