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activeTab="9"/>
  </bookViews>
  <sheets>
    <sheet name="Титульный" sheetId="1" r:id="rId1"/>
    <sheet name="Список листов" sheetId="2" r:id="rId2"/>
    <sheet name="ТС цены" sheetId="3" r:id="rId3"/>
    <sheet name="ТС цены (2)" sheetId="4" r:id="rId4"/>
    <sheet name="ТС характеристики" sheetId="5" r:id="rId5"/>
    <sheet name="ТС инвестиции" sheetId="6" r:id="rId6"/>
    <sheet name="ТС доступ" sheetId="7" r:id="rId7"/>
    <sheet name="ТС показатели" sheetId="8" r:id="rId8"/>
    <sheet name="Ссылки на публикации" sheetId="9" r:id="rId9"/>
    <sheet name="Проверка" sheetId="10" r:id="rId10"/>
    <sheet name="REESTR_START" sheetId="11" state="veryHidden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  <sheet name="Лист1" sheetId="21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<sst xmlns="http://schemas.openxmlformats.org/spreadsheetml/2006/main" count="720" uniqueCount="522">
  <si>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</si>
  <si>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</si>
  <si>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</si>
  <si>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</si>
  <si>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</si>
  <si>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</si>
  <si>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</si>
  <si>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</si>
  <si>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</si>
  <si>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</si>
  <si>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</si>
  <si>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</si>
  <si>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</si>
  <si>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</si>
  <si>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</si>
  <si>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</si>
  <si>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</si>
  <si>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</si>
  <si>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</si>
  <si>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</si>
  <si>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</si>
  <si>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</si>
  <si>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</si>
  <si>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</si>
  <si>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</si>
  <si>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</si>
  <si>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</si>
  <si>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</si>
  <si>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</si>
  <si>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</si>
  <si>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</si>
  <si>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</si>
  <si>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</si>
  <si>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</si>
  <si>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</si>
  <si>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</si>
  <si>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</si>
  <si>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</si>
  <si>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</si>
  <si>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</si>
  <si>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</si>
  <si>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</si>
  <si>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</si>
  <si>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</si>
  <si>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</si>
  <si>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</si>
  <si>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</si>
  <si>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</si>
  <si>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</si>
  <si>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</si>
  <si>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</si>
  <si>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</si>
  <si>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</si>
  <si>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</si>
  <si>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</si>
  <si>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</si>
  <si>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</si>
  <si>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</si>
  <si>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</si>
  <si>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</si>
  <si>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</si>
  <si>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</si>
  <si>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</si>
  <si>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</si>
  <si>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</si>
  <si>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</si>
  <si>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</si>
  <si>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</si>
  <si>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</si>
  <si>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</si>
  <si>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</si>
  <si>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</si>
  <si>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</si>
  <si>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</si>
  <si>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</si>
  <si>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</si>
  <si>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</si>
  <si>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</si>
  <si>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</si>
  <si>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</si>
  <si>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</si>
  <si>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</si>
  <si>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</si>
  <si>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</si>
  <si>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</si>
  <si>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</si>
  <si>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</si>
  <si>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</si>
  <si>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</si>
  <si>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</si>
  <si>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</si>
  <si>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</si>
  <si>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</si>
  <si>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</si>
  <si>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</si>
  <si>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</si>
  <si>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</si>
  <si>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</si>
  <si>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</si>
  <si>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</si>
  <si>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</si>
  <si>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</si>
  <si>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</si>
  <si>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</si>
  <si>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</si>
  <si>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</si>
  <si>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</si>
  <si>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</si>
  <si>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</si>
  <si>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</si>
  <si>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</si>
  <si>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</si>
  <si>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</si>
  <si>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</si>
  <si>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</si>
  <si>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</si>
  <si>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</si>
  <si>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</si>
  <si>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</si>
  <si>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</si>
  <si>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</si>
  <si>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</si>
  <si>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</si>
  <si>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</si>
  <si>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</si>
  <si>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</si>
  <si>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</si>
  <si>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</si>
  <si>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</si>
  <si>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</si>
  <si>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</si>
  <si>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</si>
  <si>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</si>
  <si>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</si>
  <si>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</si>
  <si>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</si>
  <si>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</si>
  <si>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</si>
  <si>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</si>
  <si>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</si>
  <si>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</si>
  <si>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</si>
  <si>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</si>
  <si>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</si>
  <si>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</si>
  <si>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</si>
  <si>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</si>
  <si>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</si>
  <si>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</si>
  <si>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</si>
  <si>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</si>
  <si>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</si>
  <si>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</si>
  <si>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</si>
  <si>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</si>
  <si>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</si>
  <si>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</si>
  <si>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</si>
  <si>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</si>
  <si>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</si>
  <si>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</si>
  <si>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</si>
  <si>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</si>
  <si>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</si>
  <si>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</si>
  <si>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</si>
  <si>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</si>
  <si>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</si>
  <si>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</si>
  <si>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</si>
  <si>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</si>
  <si>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</si>
  <si>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</si>
  <si>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</si>
  <si>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</si>
  <si>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</si>
  <si>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</si>
  <si>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</si>
  <si>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</si>
  <si>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</si>
  <si>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</si>
  <si>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</si>
  <si>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</si>
  <si>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</si>
  <si>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</si>
  <si>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</si>
  <si>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</si>
  <si>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</si>
  <si>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</si>
  <si>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</si>
  <si>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</si>
  <si>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</si>
  <si>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</si>
  <si>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</si>
  <si>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</si>
  <si>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</si>
  <si>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</si>
  <si>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</si>
  <si>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</si>
  <si>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</si>
  <si>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</si>
  <si>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</si>
  <si>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</si>
  <si>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</si>
  <si>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</si>
  <si>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</si>
  <si>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</si>
  <si>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</si>
  <si>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</si>
  <si>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</si>
  <si>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</si>
  <si>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</si>
  <si>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</si>
  <si>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</si>
  <si>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</si>
  <si>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</si>
  <si>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</si>
  <si>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</si>
  <si>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</si>
  <si>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</si>
  <si>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</si>
  <si>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</si>
  <si>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</si>
  <si>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</si>
  <si>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</si>
  <si>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</si>
  <si>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</si>
  <si>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</si>
  <si>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</si>
  <si>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</si>
  <si>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</si>
  <si>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</si>
  <si>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</si>
  <si>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</si>
  <si>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</si>
  <si>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</si>
  <si>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</si>
  <si>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</si>
  <si>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</si>
  <si>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</si>
  <si>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</si>
  <si>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</si>
  <si>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</si>
  <si>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</si>
  <si>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</si>
  <si>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</si>
  <si>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</si>
  <si>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</si>
  <si>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</si>
  <si>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</si>
  <si>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</si>
  <si>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</si>
  <si>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</si>
  <si>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</si>
  <si>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</si>
  <si>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</si>
  <si>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</si>
  <si>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</si>
  <si>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</si>
  <si>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</si>
  <si>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</si>
  <si>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</si>
  <si>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</si>
  <si>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</si>
  <si>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</si>
  <si>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</si>
  <si>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</si>
  <si>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</si>
  <si>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</si>
  <si>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</si>
  <si>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</si>
  <si>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</si>
  <si>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</si>
  <si>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</si>
  <si>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</si>
  <si>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</si>
  <si>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</si>
  <si>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</si>
  <si>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</si>
  <si>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</si>
  <si>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</si>
  <si>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</si>
  <si>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</si>
  <si>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</si>
  <si>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</si>
  <si>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</si>
  <si>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</si>
  <si>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</si>
  <si>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</si>
  <si>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</si>
  <si>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</si>
  <si>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</si>
  <si>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</si>
  <si>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</si>
  <si>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</si>
  <si>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</si>
  <si>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</si>
  <si>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</si>
  <si>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</si>
  <si>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</si>
  <si>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</si>
  <si>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</si>
  <si>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</si>
  <si>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</si>
  <si>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</si>
  <si>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</si>
  <si>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</si>
  <si>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</si>
  <si>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</si>
  <si>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</si>
  <si>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</si>
  <si>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</si>
  <si>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</si>
  <si>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</si>
  <si>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</si>
  <si>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</si>
  <si>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</si>
  <si>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</si>
  <si>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</si>
  <si>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</si>
  <si>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</si>
  <si>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</si>
  <si>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</si>
  <si>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</si>
  <si>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</si>
  <si>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</si>
  <si>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</si>
  <si>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</si>
  <si>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</si>
  <si>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</si>
  <si>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</si>
  <si>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</si>
  <si>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</si>
  <si>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</si>
  <si>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</si>
  <si>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</si>
  <si>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</si>
  <si>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</si>
  <si>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</si>
  <si>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</si>
  <si>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</si>
  <si>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</si>
  <si>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</si>
  <si>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</si>
  <si>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</si>
  <si>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</si>
  <si>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</si>
  <si>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</si>
  <si>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</si>
  <si>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</si>
  <si>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</si>
  <si>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</si>
  <si>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</si>
  <si>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</si>
  <si>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</si>
  <si>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</si>
  <si>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</si>
  <si>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</si>
  <si>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</si>
  <si>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</si>
  <si>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</si>
  <si>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</si>
  <si>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</si>
  <si>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</si>
  <si>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</si>
  <si>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</si>
  <si>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</si>
  <si>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</si>
  <si>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</si>
  <si>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</si>
  <si>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</si>
  <si>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</si>
  <si>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</si>
  <si>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</si>
  <si>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</si>
  <si>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</si>
  <si>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</si>
  <si>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</si>
  <si>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</si>
  <si>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</si>
  <si>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</si>
  <si>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</si>
  <si>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</si>
  <si>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</si>
  <si>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</si>
  <si>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</si>
  <si>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</si>
  <si>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</si>
  <si>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</si>
  <si>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</si>
  <si>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</si>
  <si>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</si>
  <si>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</si>
  <si>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</si>
  <si>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</si>
  <si>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</si>
  <si>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</si>
  <si>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</si>
  <si>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</si>
  <si>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</si>
  <si>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</si>
  <si>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</si>
  <si>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</si>
  <si>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</si>
  <si>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</si>
  <si>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</si>
  <si>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</si>
  <si>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</si>
  <si>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</si>
  <si>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</si>
  <si>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</si>
  <si>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</si>
  <si>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</si>
  <si>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</si>
  <si>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</si>
  <si>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</si>
  <si>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</si>
  <si>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</si>
  <si>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</si>
  <si>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</si>
  <si>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</si>
  <si>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</si>
  <si>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</si>
  <si>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</si>
  <si>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</si>
  <si>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</si>
  <si>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</si>
  <si>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</si>
  <si>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</si>
  <si>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</si>
  <si>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</si>
  <si>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</si>
  <si>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</si>
  <si>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</si>
  <si>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</si>
  <si>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</si>
  <si>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</si>
  <si>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</si>
  <si>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</si>
  <si>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</si>
  <si>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</si>
  <si>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</si>
  <si>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</si>
  <si>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</si>
  <si>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</si>
  <si>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</si>
  <si>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</si>
  <si>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</si>
  <si>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</si>
  <si>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</si>
  <si>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</si>
  <si>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</si>
  <si>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</si>
  <si>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</si>
  <si>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</si>
  <si>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</si>
  <si>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</si>
  <si>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</si>
  <si>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</si>
  <si>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</si>
  <si>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</si>
  <si>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</si>
  <si>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</si>
  <si>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</si>
  <si>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</si>
  <si>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</si>
  <si>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</si>
  <si>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</si>
  <si>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</si>
  <si>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</si>
  <si>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</si>
  <si>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</si>
  <si>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</si>
  <si>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</si>
  <si>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</si>
  <si>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</si>
  <si>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</si>
  <si>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</si>
  <si>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</si>
  <si>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</si>
  <si>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</si>
  <si>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</si>
  <si>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</si>
  <si>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</si>
  <si>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</si>
  <si>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</si>
  <si>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</si>
  <si>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</si>
  <si>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</si>
  <si>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</si>
  <si>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</si>
  <si>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</si>
  <si>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</si>
  <si>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"МЕЧЕЛ-ЭНЕРГО"</t>
  </si>
  <si>
    <t>Обособленное подразделение г.Чебаркуль ООО "Мечел-Энерго"</t>
  </si>
  <si>
    <t>7722245108</t>
  </si>
  <si>
    <t>742001001</t>
  </si>
  <si>
    <t>Отчетность представлена без НДС</t>
  </si>
  <si>
    <t>Город Чебаркуль</t>
  </si>
  <si>
    <t>75758000</t>
  </si>
  <si>
    <t>125993,Москва, ул.Красноармейская, 1</t>
  </si>
  <si>
    <t>456400, Челябинская обл., г.Чебаркуль, ул.Дзержинского, 7</t>
  </si>
  <si>
    <t>Козлов Александр Генрихович</t>
  </si>
  <si>
    <t>(35168)9-24-24</t>
  </si>
  <si>
    <t>Ведущий бухгалтер - Гутова Раиса Викторовна</t>
  </si>
  <si>
    <t>(35168)9-25-45</t>
  </si>
  <si>
    <t>(35168)9-25-55</t>
  </si>
  <si>
    <t>газета"Южноуралец"</t>
  </si>
  <si>
    <t>ПЛАН</t>
  </si>
  <si>
    <t>ЕТО Челябинской области</t>
  </si>
  <si>
    <t>транспортировка по газопроводу</t>
  </si>
  <si>
    <t>ТС показатели!I38</t>
  </si>
  <si>
    <t>Не указано значение!</t>
  </si>
  <si>
    <t>Ошибка</t>
  </si>
  <si>
    <t>I квартал</t>
  </si>
  <si>
    <t>18.11.2010 № 39/16</t>
  </si>
  <si>
    <t>Жиляева Наталья Николаевна</t>
  </si>
  <si>
    <t>экономист</t>
  </si>
  <si>
    <t>Natalya N. Zhilyaeva@uralkuz.ru</t>
  </si>
  <si>
    <t>ТС показатели!I34</t>
  </si>
  <si>
    <t>ТС показатели!I35</t>
  </si>
  <si>
    <t>ТС показатели!I37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</si>
</sst>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6" fontId="28" fillId="0" borderId="1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2" applyNumberFormat="0" applyAlignment="0" applyProtection="0"/>
    <xf numFmtId="0" fontId="19" fillId="21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23" borderId="8" applyNumberFormat="0" applyFont="0" applyAlignment="0" applyProtection="0"/>
    <xf numFmtId="0" fontId="13" fillId="20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73" fontId="2" fillId="0" borderId="11">
      <alignment/>
      <protection locked="0"/>
    </xf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Border="0">
      <alignment horizontal="center" vertical="center" wrapText="1"/>
      <protection/>
    </xf>
    <xf numFmtId="173" fontId="46" fillId="6" borderId="11">
      <alignment/>
      <protection/>
    </xf>
    <xf numFmtId="4" fontId="41" fillId="22" borderId="13" applyBorder="0">
      <alignment horizontal="right"/>
      <protection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8" fillId="0" borderId="1" applyNumberFormat="0" applyFill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44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49" fontId="41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7" fillId="22" borderId="14" applyNumberFormat="0" applyBorder="0" applyAlignment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8" fillId="0" borderId="0">
      <alignment horizontal="center"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15" applyBorder="0">
      <alignment horizontal="right"/>
      <protection/>
    </xf>
    <xf numFmtId="4" fontId="41" fillId="4" borderId="13" applyFont="0" applyBorder="0">
      <alignment horizontal="right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0" fontId="28" fillId="0" borderId="0">
      <alignment/>
      <protection locked="0"/>
    </xf>
  </cellStyleXfs>
  <cellXfs count="419">
    <xf numFmtId="0" fontId="0" fillId="0" borderId="0" xfId="0" applyAlignment="1">
      <alignment/>
    </xf>
    <xf numFmtId="49" fontId="41" fillId="0" borderId="0" xfId="454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1" fillId="0" borderId="0" xfId="454" applyFont="1" applyAlignment="1" applyProtection="1">
      <alignment horizontal="center" vertical="center" wrapText="1"/>
      <protection/>
    </xf>
    <xf numFmtId="49" fontId="41" fillId="0" borderId="0" xfId="454" applyFont="1" applyAlignment="1" applyProtection="1">
      <alignment vertical="top" wrapText="1"/>
      <protection/>
    </xf>
    <xf numFmtId="49" fontId="41" fillId="0" borderId="0" xfId="454" applyFont="1" applyProtection="1">
      <alignment vertical="top"/>
      <protection/>
    </xf>
    <xf numFmtId="49" fontId="41" fillId="24" borderId="0" xfId="454" applyFont="1" applyFill="1" applyProtection="1">
      <alignment vertical="top"/>
      <protection/>
    </xf>
    <xf numFmtId="0" fontId="41" fillId="0" borderId="13" xfId="456" applyFont="1" applyBorder="1" applyAlignment="1" applyProtection="1">
      <alignment horizontal="center"/>
      <protection/>
    </xf>
    <xf numFmtId="49" fontId="51" fillId="0" borderId="0" xfId="454" applyFont="1" applyAlignment="1" applyProtection="1">
      <alignment vertical="center"/>
      <protection/>
    </xf>
    <xf numFmtId="0" fontId="51" fillId="0" borderId="0" xfId="455" applyFont="1" applyFill="1" applyAlignment="1" applyProtection="1">
      <alignment vertical="center" wrapText="1"/>
      <protection/>
    </xf>
    <xf numFmtId="0" fontId="51" fillId="0" borderId="0" xfId="455" applyFont="1" applyFill="1" applyAlignment="1" applyProtection="1">
      <alignment horizontal="left" vertical="center" wrapText="1"/>
      <protection/>
    </xf>
    <xf numFmtId="0" fontId="41" fillId="25" borderId="16" xfId="455" applyFont="1" applyFill="1" applyBorder="1" applyAlignment="1" applyProtection="1">
      <alignment vertical="center" wrapText="1"/>
      <protection/>
    </xf>
    <xf numFmtId="0" fontId="41" fillId="0" borderId="17" xfId="455" applyFont="1" applyBorder="1" applyAlignment="1" applyProtection="1">
      <alignment vertical="center" wrapText="1"/>
      <protection/>
    </xf>
    <xf numFmtId="0" fontId="41" fillId="25" borderId="17" xfId="456" applyFont="1" applyFill="1" applyBorder="1" applyAlignment="1" applyProtection="1">
      <alignment vertical="center" wrapText="1"/>
      <protection/>
    </xf>
    <xf numFmtId="0" fontId="41" fillId="0" borderId="0" xfId="455" applyFont="1" applyAlignment="1" applyProtection="1">
      <alignment vertical="center" wrapText="1"/>
      <protection/>
    </xf>
    <xf numFmtId="0" fontId="41" fillId="25" borderId="18" xfId="456" applyFont="1" applyFill="1" applyBorder="1" applyAlignment="1" applyProtection="1">
      <alignment vertical="center" wrapText="1"/>
      <protection/>
    </xf>
    <xf numFmtId="0" fontId="41" fillId="25" borderId="0" xfId="456" applyFont="1" applyFill="1" applyBorder="1" applyAlignment="1" applyProtection="1">
      <alignment vertical="center" wrapText="1"/>
      <protection/>
    </xf>
    <xf numFmtId="0" fontId="41" fillId="25" borderId="0" xfId="456" applyFont="1" applyFill="1" applyBorder="1" applyAlignment="1" applyProtection="1">
      <alignment horizontal="center" vertical="center" wrapText="1"/>
      <protection/>
    </xf>
    <xf numFmtId="0" fontId="41" fillId="0" borderId="0" xfId="456" applyFont="1" applyFill="1" applyBorder="1" applyAlignment="1" applyProtection="1">
      <alignment horizontal="center" vertical="center" wrapText="1"/>
      <protection/>
    </xf>
    <xf numFmtId="0" fontId="51" fillId="25" borderId="18" xfId="461" applyNumberFormat="1" applyFont="1" applyFill="1" applyBorder="1" applyAlignment="1" applyProtection="1">
      <alignment horizontal="center" vertical="center" wrapText="1"/>
      <protection/>
    </xf>
    <xf numFmtId="0" fontId="51" fillId="25" borderId="0" xfId="461" applyNumberFormat="1" applyFont="1" applyFill="1" applyBorder="1" applyAlignment="1" applyProtection="1">
      <alignment horizontal="center" vertical="center" wrapText="1"/>
      <protection/>
    </xf>
    <xf numFmtId="0" fontId="41" fillId="26" borderId="19" xfId="461" applyNumberFormat="1" applyFont="1" applyFill="1" applyBorder="1" applyAlignment="1" applyProtection="1">
      <alignment horizontal="center" vertical="center" wrapText="1"/>
      <protection locked="0"/>
    </xf>
    <xf numFmtId="49" fontId="45" fillId="25" borderId="0" xfId="461" applyNumberFormat="1" applyFont="1" applyFill="1" applyBorder="1" applyAlignment="1" applyProtection="1">
      <alignment horizontal="center" vertical="center" wrapText="1"/>
      <protection/>
    </xf>
    <xf numFmtId="14" fontId="41" fillId="25" borderId="0" xfId="461" applyNumberFormat="1" applyFont="1" applyFill="1" applyBorder="1" applyAlignment="1" applyProtection="1">
      <alignment horizontal="center" vertical="center" wrapText="1"/>
      <protection/>
    </xf>
    <xf numFmtId="0" fontId="45" fillId="25" borderId="0" xfId="461" applyNumberFormat="1" applyFont="1" applyFill="1" applyBorder="1" applyAlignment="1" applyProtection="1">
      <alignment horizontal="center" vertical="center" wrapText="1"/>
      <protection/>
    </xf>
    <xf numFmtId="0" fontId="41" fillId="25" borderId="0" xfId="456" applyNumberFormat="1" applyFont="1" applyFill="1" applyBorder="1" applyAlignment="1" applyProtection="1">
      <alignment vertical="center" wrapText="1"/>
      <protection/>
    </xf>
    <xf numFmtId="0" fontId="41" fillId="0" borderId="0" xfId="455" applyFont="1" applyBorder="1" applyAlignment="1" applyProtection="1">
      <alignment horizontal="center" vertical="center" wrapText="1"/>
      <protection/>
    </xf>
    <xf numFmtId="0" fontId="41" fillId="25" borderId="0" xfId="455" applyFont="1" applyFill="1" applyBorder="1" applyAlignment="1" applyProtection="1">
      <alignment horizontal="center" vertical="center" wrapText="1"/>
      <protection/>
    </xf>
    <xf numFmtId="0" fontId="51" fillId="0" borderId="0" xfId="455" applyFont="1" applyFill="1" applyBorder="1" applyAlignment="1" applyProtection="1">
      <alignment vertical="center" wrapText="1"/>
      <protection/>
    </xf>
    <xf numFmtId="49" fontId="51" fillId="0" borderId="0" xfId="461" applyNumberFormat="1" applyFont="1" applyFill="1" applyBorder="1" applyAlignment="1" applyProtection="1">
      <alignment horizontal="left" vertical="center" wrapText="1"/>
      <protection/>
    </xf>
    <xf numFmtId="49" fontId="41" fillId="25" borderId="18" xfId="461" applyNumberFormat="1" applyFont="1" applyFill="1" applyBorder="1" applyAlignment="1" applyProtection="1">
      <alignment horizontal="center" vertical="center" wrapText="1"/>
      <protection/>
    </xf>
    <xf numFmtId="49" fontId="41" fillId="25" borderId="13" xfId="461" applyNumberFormat="1" applyFont="1" applyFill="1" applyBorder="1" applyAlignment="1" applyProtection="1">
      <alignment horizontal="center" vertical="center" wrapText="1"/>
      <protection/>
    </xf>
    <xf numFmtId="0" fontId="41" fillId="25" borderId="20" xfId="456" applyFont="1" applyFill="1" applyBorder="1" applyAlignment="1" applyProtection="1">
      <alignment vertical="center" wrapText="1"/>
      <protection/>
    </xf>
    <xf numFmtId="0" fontId="41" fillId="25" borderId="21" xfId="456" applyFont="1" applyFill="1" applyBorder="1" applyAlignment="1" applyProtection="1">
      <alignment vertical="center" wrapText="1"/>
      <protection/>
    </xf>
    <xf numFmtId="0" fontId="41" fillId="25" borderId="21" xfId="456" applyFont="1" applyFill="1" applyBorder="1" applyAlignment="1" applyProtection="1">
      <alignment horizontal="center" vertical="center" wrapText="1"/>
      <protection/>
    </xf>
    <xf numFmtId="0" fontId="41" fillId="0" borderId="0" xfId="455" applyFont="1" applyFill="1" applyAlignment="1" applyProtection="1">
      <alignment horizontal="center" vertical="center" wrapText="1"/>
      <protection/>
    </xf>
    <xf numFmtId="0" fontId="41" fillId="0" borderId="0" xfId="455" applyFont="1" applyAlignment="1" applyProtection="1">
      <alignment horizontal="center" vertical="center" wrapText="1"/>
      <protection/>
    </xf>
    <xf numFmtId="0" fontId="41" fillId="0" borderId="0" xfId="455" applyFont="1" applyFill="1" applyAlignment="1" applyProtection="1">
      <alignment vertical="center" wrapText="1"/>
      <protection/>
    </xf>
    <xf numFmtId="0" fontId="51" fillId="0" borderId="0" xfId="455" applyFont="1" applyAlignment="1" applyProtection="1">
      <alignment vertical="center" wrapText="1"/>
      <protection/>
    </xf>
    <xf numFmtId="0" fontId="51" fillId="0" borderId="0" xfId="455" applyFont="1" applyAlignment="1" applyProtection="1">
      <alignment horizontal="center" vertical="center" wrapText="1"/>
      <protection/>
    </xf>
    <xf numFmtId="0" fontId="41" fillId="25" borderId="0" xfId="461" applyNumberFormat="1" applyFont="1" applyFill="1" applyBorder="1" applyAlignment="1" applyProtection="1">
      <alignment horizontal="center" vertical="center" wrapText="1"/>
      <protection/>
    </xf>
    <xf numFmtId="0" fontId="45" fillId="26" borderId="19" xfId="456" applyFont="1" applyFill="1" applyBorder="1" applyAlignment="1" applyProtection="1">
      <alignment horizontal="center" vertical="center" wrapText="1"/>
      <protection locked="0"/>
    </xf>
    <xf numFmtId="0" fontId="41" fillId="25" borderId="22" xfId="456" applyFont="1" applyFill="1" applyBorder="1" applyAlignment="1" applyProtection="1">
      <alignment horizontal="center" vertical="center" wrapText="1"/>
      <protection/>
    </xf>
    <xf numFmtId="0" fontId="41" fillId="25" borderId="13" xfId="456" applyFont="1" applyFill="1" applyBorder="1" applyAlignment="1" applyProtection="1">
      <alignment horizontal="center" vertical="center" wrapText="1"/>
      <protection/>
    </xf>
    <xf numFmtId="49" fontId="41" fillId="0" borderId="0" xfId="453" applyNumberFormat="1" applyProtection="1">
      <alignment vertical="top"/>
      <protection/>
    </xf>
    <xf numFmtId="0" fontId="53" fillId="0" borderId="0" xfId="455" applyFont="1" applyAlignment="1" applyProtection="1">
      <alignment vertical="center" wrapText="1"/>
      <protection/>
    </xf>
    <xf numFmtId="49" fontId="51" fillId="0" borderId="0" xfId="461" applyNumberFormat="1" applyFont="1" applyAlignment="1" applyProtection="1">
      <alignment horizontal="center" vertical="center" wrapText="1"/>
      <protection/>
    </xf>
    <xf numFmtId="49" fontId="51" fillId="0" borderId="0" xfId="461" applyNumberFormat="1" applyFont="1" applyAlignment="1" applyProtection="1">
      <alignment horizontal="center" vertical="center"/>
      <protection/>
    </xf>
    <xf numFmtId="49" fontId="41" fillId="25" borderId="23" xfId="461" applyNumberFormat="1" applyFont="1" applyFill="1" applyBorder="1" applyAlignment="1" applyProtection="1">
      <alignment horizontal="center" vertical="center" wrapText="1"/>
      <protection/>
    </xf>
    <xf numFmtId="49" fontId="41" fillId="25" borderId="24" xfId="461" applyNumberFormat="1" applyFont="1" applyFill="1" applyBorder="1" applyAlignment="1" applyProtection="1">
      <alignment horizontal="center" vertical="center" wrapText="1"/>
      <protection/>
    </xf>
    <xf numFmtId="0" fontId="41" fillId="25" borderId="25" xfId="461" applyNumberFormat="1" applyFont="1" applyFill="1" applyBorder="1" applyAlignment="1" applyProtection="1">
      <alignment horizontal="center" vertical="center" wrapText="1"/>
      <protection/>
    </xf>
    <xf numFmtId="0" fontId="41" fillId="25" borderId="15" xfId="461" applyNumberFormat="1" applyFont="1" applyFill="1" applyBorder="1" applyAlignment="1" applyProtection="1">
      <alignment horizontal="center" vertical="center" wrapText="1"/>
      <protection/>
    </xf>
    <xf numFmtId="0" fontId="41" fillId="25" borderId="26" xfId="461" applyNumberFormat="1" applyFont="1" applyFill="1" applyBorder="1" applyAlignment="1" applyProtection="1">
      <alignment horizontal="center" vertical="center" wrapText="1"/>
      <protection/>
    </xf>
    <xf numFmtId="49" fontId="41" fillId="25" borderId="15" xfId="461" applyNumberFormat="1" applyFont="1" applyFill="1" applyBorder="1" applyAlignment="1" applyProtection="1">
      <alignment horizontal="center" vertical="center" wrapText="1"/>
      <protection/>
    </xf>
    <xf numFmtId="0" fontId="41" fillId="25" borderId="23" xfId="455" applyFont="1" applyFill="1" applyBorder="1" applyAlignment="1" applyProtection="1">
      <alignment horizontal="center" vertical="center" wrapText="1"/>
      <protection/>
    </xf>
    <xf numFmtId="49" fontId="41" fillId="26" borderId="27" xfId="461" applyNumberFormat="1" applyFont="1" applyFill="1" applyBorder="1" applyAlignment="1" applyProtection="1">
      <alignment horizontal="center" vertical="center" wrapText="1"/>
      <protection locked="0"/>
    </xf>
    <xf numFmtId="49" fontId="41" fillId="26" borderId="28" xfId="461" applyNumberFormat="1" applyFont="1" applyFill="1" applyBorder="1" applyAlignment="1" applyProtection="1">
      <alignment horizontal="center" vertical="center" wrapText="1"/>
      <protection locked="0"/>
    </xf>
    <xf numFmtId="49" fontId="41" fillId="26" borderId="28" xfId="45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1" fillId="22" borderId="29" xfId="461" applyNumberFormat="1" applyFont="1" applyFill="1" applyBorder="1" applyAlignment="1" applyProtection="1">
      <alignment horizontal="center" vertical="center" wrapText="1"/>
      <protection locked="0"/>
    </xf>
    <xf numFmtId="49" fontId="41" fillId="22" borderId="30" xfId="461" applyNumberFormat="1" applyFont="1" applyFill="1" applyBorder="1" applyAlignment="1" applyProtection="1">
      <alignment horizontal="center" vertical="center" wrapText="1"/>
      <protection locked="0"/>
    </xf>
    <xf numFmtId="49" fontId="41" fillId="22" borderId="31" xfId="461" applyNumberFormat="1" applyFont="1" applyFill="1" applyBorder="1" applyAlignment="1" applyProtection="1">
      <alignment horizontal="center" vertical="center" wrapText="1"/>
      <protection locked="0"/>
    </xf>
    <xf numFmtId="49" fontId="41" fillId="22" borderId="28" xfId="46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1" applyNumberFormat="1" applyFont="1" applyFill="1" applyBorder="1" applyAlignment="1" applyProtection="1">
      <alignment horizontal="center" vertical="center" wrapText="1"/>
      <protection/>
    </xf>
    <xf numFmtId="49" fontId="41" fillId="0" borderId="0" xfId="452" applyFont="1" applyProtection="1">
      <alignment vertical="top"/>
      <protection/>
    </xf>
    <xf numFmtId="49" fontId="41" fillId="0" borderId="0" xfId="452" applyFont="1" applyAlignment="1" applyProtection="1">
      <alignment horizontal="center" vertical="top"/>
      <protection/>
    </xf>
    <xf numFmtId="0" fontId="41" fillId="0" borderId="0" xfId="459" applyFont="1" applyAlignment="1" applyProtection="1">
      <alignment horizontal="center" vertical="center"/>
      <protection/>
    </xf>
    <xf numFmtId="49" fontId="45" fillId="25" borderId="12" xfId="452" applyFont="1" applyFill="1" applyBorder="1" applyAlignment="1" applyProtection="1">
      <alignment horizontal="center" vertical="center"/>
      <protection/>
    </xf>
    <xf numFmtId="49" fontId="45" fillId="25" borderId="32" xfId="452" applyFont="1" applyFill="1" applyBorder="1" applyAlignment="1" applyProtection="1">
      <alignment horizontal="center" vertical="center"/>
      <protection/>
    </xf>
    <xf numFmtId="49" fontId="45" fillId="25" borderId="33" xfId="452" applyFont="1" applyFill="1" applyBorder="1" applyAlignment="1" applyProtection="1">
      <alignment horizontal="center" vertical="center"/>
      <protection/>
    </xf>
    <xf numFmtId="49" fontId="41" fillId="0" borderId="0" xfId="452" applyProtection="1">
      <alignment vertical="top"/>
      <protection/>
    </xf>
    <xf numFmtId="49" fontId="45" fillId="0" borderId="0" xfId="452" applyFont="1" applyProtection="1">
      <alignment vertical="top"/>
      <protection/>
    </xf>
    <xf numFmtId="0" fontId="56" fillId="27" borderId="34" xfId="457" applyFont="1" applyFill="1" applyBorder="1" applyProtection="1">
      <alignment/>
      <protection/>
    </xf>
    <xf numFmtId="0" fontId="56" fillId="27" borderId="35" xfId="457" applyFont="1" applyFill="1" applyBorder="1" applyProtection="1">
      <alignment/>
      <protection/>
    </xf>
    <xf numFmtId="0" fontId="55" fillId="27" borderId="35" xfId="340" applyFont="1" applyFill="1" applyBorder="1" applyAlignment="1" applyProtection="1">
      <alignment vertical="center"/>
      <protection/>
    </xf>
    <xf numFmtId="0" fontId="56" fillId="27" borderId="30" xfId="457" applyFont="1" applyFill="1" applyBorder="1" applyAlignment="1" applyProtection="1">
      <alignment horizontal="center"/>
      <protection/>
    </xf>
    <xf numFmtId="0" fontId="41" fillId="25" borderId="36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1" fillId="25" borderId="16" xfId="0" applyFont="1" applyFill="1" applyBorder="1" applyAlignment="1" applyProtection="1">
      <alignment/>
      <protection/>
    </xf>
    <xf numFmtId="0" fontId="41" fillId="25" borderId="17" xfId="0" applyFont="1" applyFill="1" applyBorder="1" applyAlignment="1" applyProtection="1">
      <alignment/>
      <protection/>
    </xf>
    <xf numFmtId="0" fontId="41" fillId="25" borderId="37" xfId="0" applyFont="1" applyFill="1" applyBorder="1" applyAlignment="1" applyProtection="1">
      <alignment/>
      <protection/>
    </xf>
    <xf numFmtId="0" fontId="41" fillId="25" borderId="18" xfId="0" applyFont="1" applyFill="1" applyBorder="1" applyAlignment="1" applyProtection="1">
      <alignment/>
      <protection/>
    </xf>
    <xf numFmtId="0" fontId="45" fillId="25" borderId="0" xfId="0" applyFont="1" applyFill="1" applyBorder="1" applyAlignment="1" applyProtection="1">
      <alignment horizontal="center" wrapText="1"/>
      <protection/>
    </xf>
    <xf numFmtId="0" fontId="45" fillId="25" borderId="14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41" fillId="25" borderId="18" xfId="0" applyFont="1" applyFill="1" applyBorder="1" applyAlignment="1" applyProtection="1">
      <alignment wrapText="1"/>
      <protection/>
    </xf>
    <xf numFmtId="0" fontId="45" fillId="25" borderId="14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25" borderId="24" xfId="0" applyFont="1" applyFill="1" applyBorder="1" applyAlignment="1" applyProtection="1">
      <alignment horizontal="center" vertical="center" wrapText="1"/>
      <protection/>
    </xf>
    <xf numFmtId="0" fontId="45" fillId="25" borderId="38" xfId="0" applyFont="1" applyFill="1" applyBorder="1" applyAlignment="1" applyProtection="1">
      <alignment horizontal="center" vertical="center" wrapText="1"/>
      <protection/>
    </xf>
    <xf numFmtId="0" fontId="45" fillId="25" borderId="19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right" vertical="top"/>
      <protection/>
    </xf>
    <xf numFmtId="0" fontId="41" fillId="25" borderId="18" xfId="0" applyFont="1" applyFill="1" applyBorder="1" applyAlignment="1" applyProtection="1">
      <alignment horizontal="right" vertical="top"/>
      <protection/>
    </xf>
    <xf numFmtId="0" fontId="41" fillId="25" borderId="42" xfId="0" applyFont="1" applyFill="1" applyBorder="1" applyAlignment="1" applyProtection="1">
      <alignment horizontal="center" vertical="center"/>
      <protection/>
    </xf>
    <xf numFmtId="0" fontId="41" fillId="25" borderId="43" xfId="0" applyFont="1" applyFill="1" applyBorder="1" applyAlignment="1" applyProtection="1">
      <alignment vertical="center" wrapText="1"/>
      <protection/>
    </xf>
    <xf numFmtId="0" fontId="41" fillId="25" borderId="14" xfId="0" applyFont="1" applyFill="1" applyBorder="1" applyAlignment="1" applyProtection="1">
      <alignment/>
      <protection/>
    </xf>
    <xf numFmtId="0" fontId="41" fillId="25" borderId="13" xfId="0" applyFont="1" applyFill="1" applyBorder="1" applyAlignment="1" applyProtection="1">
      <alignment vertical="center" wrapText="1"/>
      <protection/>
    </xf>
    <xf numFmtId="0" fontId="41" fillId="25" borderId="26" xfId="0" applyFont="1" applyFill="1" applyBorder="1" applyAlignment="1" applyProtection="1">
      <alignment horizontal="center" vertical="center"/>
      <protection/>
    </xf>
    <xf numFmtId="0" fontId="41" fillId="25" borderId="23" xfId="0" applyFont="1" applyFill="1" applyBorder="1" applyAlignment="1" applyProtection="1">
      <alignment vertical="center" wrapText="1"/>
      <protection/>
    </xf>
    <xf numFmtId="0" fontId="41" fillId="25" borderId="20" xfId="0" applyFont="1" applyFill="1" applyBorder="1" applyAlignment="1" applyProtection="1">
      <alignment horizontal="right" vertical="top"/>
      <protection/>
    </xf>
    <xf numFmtId="0" fontId="41" fillId="25" borderId="21" xfId="0" applyFont="1" applyFill="1" applyBorder="1" applyAlignment="1" applyProtection="1">
      <alignment horizontal="right" vertical="top"/>
      <protection/>
    </xf>
    <xf numFmtId="0" fontId="41" fillId="25" borderId="21" xfId="0" applyFont="1" applyFill="1" applyBorder="1" applyAlignment="1" applyProtection="1">
      <alignment wrapText="1"/>
      <protection/>
    </xf>
    <xf numFmtId="0" fontId="41" fillId="25" borderId="21" xfId="0" applyFont="1" applyFill="1" applyBorder="1" applyAlignment="1" applyProtection="1">
      <alignment/>
      <protection/>
    </xf>
    <xf numFmtId="0" fontId="41" fillId="25" borderId="44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1" fillId="25" borderId="36" xfId="0" applyNumberFormat="1" applyFont="1" applyFill="1" applyBorder="1" applyAlignment="1" applyProtection="1">
      <alignment horizontal="center" vertical="center"/>
      <protection/>
    </xf>
    <xf numFmtId="0" fontId="41" fillId="25" borderId="46" xfId="0" applyFont="1" applyFill="1" applyBorder="1" applyAlignment="1" applyProtection="1">
      <alignment horizontal="center" vertical="center" wrapText="1"/>
      <protection/>
    </xf>
    <xf numFmtId="4" fontId="41" fillId="4" borderId="31" xfId="0" applyNumberFormat="1" applyFont="1" applyFill="1" applyBorder="1" applyAlignment="1" applyProtection="1">
      <alignment horizontal="center" vertical="center"/>
      <protection/>
    </xf>
    <xf numFmtId="49" fontId="41" fillId="25" borderId="42" xfId="0" applyNumberFormat="1" applyFont="1" applyFill="1" applyBorder="1" applyAlignment="1" applyProtection="1">
      <alignment horizontal="center" vertical="center"/>
      <protection/>
    </xf>
    <xf numFmtId="0" fontId="41" fillId="25" borderId="16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/>
      <protection/>
    </xf>
    <xf numFmtId="49" fontId="41" fillId="25" borderId="26" xfId="0" applyNumberFormat="1" applyFont="1" applyFill="1" applyBorder="1" applyAlignment="1" applyProtection="1">
      <alignment horizontal="center" vertical="center"/>
      <protection/>
    </xf>
    <xf numFmtId="0" fontId="41" fillId="25" borderId="47" xfId="0" applyFont="1" applyFill="1" applyBorder="1" applyAlignment="1" applyProtection="1">
      <alignment horizontal="center" vertical="center" wrapText="1"/>
      <protection/>
    </xf>
    <xf numFmtId="0" fontId="41" fillId="25" borderId="20" xfId="0" applyFont="1" applyFill="1" applyBorder="1" applyAlignment="1" applyProtection="1">
      <alignment/>
      <protection/>
    </xf>
    <xf numFmtId="4" fontId="41" fillId="22" borderId="31" xfId="0" applyNumberFormat="1" applyFont="1" applyFill="1" applyBorder="1" applyAlignment="1" applyProtection="1">
      <alignment horizontal="center" vertical="center"/>
      <protection locked="0"/>
    </xf>
    <xf numFmtId="4" fontId="41" fillId="22" borderId="48" xfId="0" applyNumberFormat="1" applyFont="1" applyFill="1" applyBorder="1" applyAlignment="1" applyProtection="1">
      <alignment horizontal="center" vertical="center"/>
      <protection locked="0"/>
    </xf>
    <xf numFmtId="49" fontId="41" fillId="22" borderId="48" xfId="0" applyNumberFormat="1" applyFont="1" applyFill="1" applyBorder="1" applyAlignment="1" applyProtection="1">
      <alignment horizontal="center" vertical="center"/>
      <protection locked="0"/>
    </xf>
    <xf numFmtId="4" fontId="41" fillId="22" borderId="49" xfId="0" applyNumberFormat="1" applyFont="1" applyFill="1" applyBorder="1" applyAlignment="1" applyProtection="1">
      <alignment horizontal="center" vertical="center"/>
      <protection locked="0"/>
    </xf>
    <xf numFmtId="3" fontId="41" fillId="22" borderId="31" xfId="0" applyNumberFormat="1" applyFont="1" applyFill="1" applyBorder="1" applyAlignment="1" applyProtection="1">
      <alignment horizontal="center" vertical="center"/>
      <protection locked="0"/>
    </xf>
    <xf numFmtId="4" fontId="41" fillId="22" borderId="28" xfId="0" applyNumberFormat="1" applyFont="1" applyFill="1" applyBorder="1" applyAlignment="1" applyProtection="1">
      <alignment horizontal="center" vertical="center"/>
      <protection locked="0"/>
    </xf>
    <xf numFmtId="49" fontId="41" fillId="0" borderId="0" xfId="454" applyProtection="1">
      <alignment vertical="top"/>
      <protection/>
    </xf>
    <xf numFmtId="3" fontId="41" fillId="22" borderId="49" xfId="0" applyNumberFormat="1" applyFont="1" applyFill="1" applyBorder="1" applyAlignment="1" applyProtection="1">
      <alignment horizontal="center" vertical="center"/>
      <protection locked="0"/>
    </xf>
    <xf numFmtId="0" fontId="41" fillId="7" borderId="15" xfId="0" applyFont="1" applyFill="1" applyBorder="1" applyAlignment="1" applyProtection="1">
      <alignment horizontal="center" vertical="center"/>
      <protection/>
    </xf>
    <xf numFmtId="0" fontId="41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7" xfId="340" applyFont="1" applyFill="1" applyBorder="1" applyAlignment="1" applyProtection="1">
      <alignment horizontal="center" vertical="center"/>
      <protection/>
    </xf>
    <xf numFmtId="0" fontId="41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1" xfId="340" applyFont="1" applyFill="1" applyBorder="1" applyAlignment="1" applyProtection="1">
      <alignment horizontal="center" vertical="center"/>
      <protection/>
    </xf>
    <xf numFmtId="0" fontId="41" fillId="7" borderId="36" xfId="0" applyFont="1" applyFill="1" applyBorder="1" applyAlignment="1" applyProtection="1">
      <alignment horizontal="center" vertical="center"/>
      <protection/>
    </xf>
    <xf numFmtId="0" fontId="41" fillId="7" borderId="13" xfId="0" applyNumberFormat="1" applyFont="1" applyFill="1" applyBorder="1" applyAlignment="1" applyProtection="1">
      <alignment horizontal="left" vertical="center" wrapText="1"/>
      <protection/>
    </xf>
    <xf numFmtId="0" fontId="41" fillId="7" borderId="26" xfId="0" applyFont="1" applyFill="1" applyBorder="1" applyAlignment="1" applyProtection="1">
      <alignment horizontal="center" vertical="center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5" fillId="28" borderId="0" xfId="0" applyFont="1" applyFill="1" applyBorder="1" applyAlignment="1" applyProtection="1">
      <alignment horizontal="center" vertical="center" wrapText="1"/>
      <protection/>
    </xf>
    <xf numFmtId="0" fontId="45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 indent="2"/>
      <protection/>
    </xf>
    <xf numFmtId="2" fontId="41" fillId="22" borderId="46" xfId="0" applyNumberFormat="1" applyFont="1" applyFill="1" applyBorder="1" applyAlignment="1" applyProtection="1">
      <alignment horizontal="center" vertical="center"/>
      <protection locked="0"/>
    </xf>
    <xf numFmtId="0" fontId="41" fillId="25" borderId="13" xfId="0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 applyProtection="1">
      <alignment/>
      <protection/>
    </xf>
    <xf numFmtId="0" fontId="56" fillId="27" borderId="0" xfId="457" applyFont="1" applyFill="1" applyBorder="1" applyAlignment="1" applyProtection="1">
      <alignment horizontal="center"/>
      <protection/>
    </xf>
    <xf numFmtId="49" fontId="41" fillId="25" borderId="52" xfId="0" applyNumberFormat="1" applyFont="1" applyFill="1" applyBorder="1" applyAlignment="1" applyProtection="1">
      <alignment horizontal="center" vertical="center"/>
      <protection/>
    </xf>
    <xf numFmtId="0" fontId="41" fillId="25" borderId="39" xfId="0" applyFont="1" applyFill="1" applyBorder="1" applyAlignment="1" applyProtection="1">
      <alignment horizontal="center" vertical="center"/>
      <protection/>
    </xf>
    <xf numFmtId="0" fontId="41" fillId="25" borderId="40" xfId="0" applyFont="1" applyFill="1" applyBorder="1" applyAlignment="1" applyProtection="1">
      <alignment vertical="center" wrapText="1"/>
      <protection/>
    </xf>
    <xf numFmtId="0" fontId="41" fillId="25" borderId="52" xfId="0" applyFont="1" applyFill="1" applyBorder="1" applyAlignment="1" applyProtection="1">
      <alignment horizontal="center" vertical="center"/>
      <protection/>
    </xf>
    <xf numFmtId="49" fontId="41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22" borderId="21" xfId="0" applyNumberFormat="1" applyFont="1" applyFill="1" applyBorder="1" applyAlignment="1" applyProtection="1">
      <alignment horizontal="center" vertical="center"/>
      <protection locked="0"/>
    </xf>
    <xf numFmtId="49" fontId="41" fillId="22" borderId="35" xfId="0" applyNumberFormat="1" applyFont="1" applyFill="1" applyBorder="1" applyAlignment="1" applyProtection="1">
      <alignment horizontal="center" vertical="center"/>
      <protection locked="0"/>
    </xf>
    <xf numFmtId="2" fontId="41" fillId="22" borderId="35" xfId="0" applyNumberFormat="1" applyFont="1" applyFill="1" applyBorder="1" applyAlignment="1" applyProtection="1">
      <alignment horizontal="center" vertical="center"/>
      <protection locked="0"/>
    </xf>
    <xf numFmtId="4" fontId="41" fillId="4" borderId="46" xfId="0" applyNumberFormat="1" applyFont="1" applyFill="1" applyBorder="1" applyAlignment="1" applyProtection="1">
      <alignment horizontal="center" vertical="center"/>
      <protection/>
    </xf>
    <xf numFmtId="4" fontId="41" fillId="22" borderId="35" xfId="0" applyNumberFormat="1" applyFont="1" applyFill="1" applyBorder="1" applyAlignment="1" applyProtection="1">
      <alignment horizontal="center" vertical="center"/>
      <protection locked="0"/>
    </xf>
    <xf numFmtId="0" fontId="41" fillId="26" borderId="45" xfId="0" applyFont="1" applyFill="1" applyBorder="1" applyAlignment="1" applyProtection="1">
      <alignment horizontal="left" vertical="center" wrapText="1" indent="1"/>
      <protection locked="0"/>
    </xf>
    <xf numFmtId="4" fontId="41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5" xfId="457" applyFont="1" applyFill="1" applyBorder="1" applyAlignment="1" applyProtection="1">
      <alignment horizontal="center"/>
      <protection/>
    </xf>
    <xf numFmtId="4" fontId="41" fillId="4" borderId="20" xfId="0" applyNumberFormat="1" applyFont="1" applyFill="1" applyBorder="1" applyAlignment="1" applyProtection="1">
      <alignment horizontal="center" vertical="center"/>
      <protection/>
    </xf>
    <xf numFmtId="4" fontId="41" fillId="22" borderId="17" xfId="0" applyNumberFormat="1" applyFont="1" applyFill="1" applyBorder="1" applyAlignment="1" applyProtection="1">
      <alignment horizontal="center" vertical="center"/>
      <protection locked="0"/>
    </xf>
    <xf numFmtId="4" fontId="41" fillId="4" borderId="47" xfId="0" applyNumberFormat="1" applyFont="1" applyFill="1" applyBorder="1" applyAlignment="1" applyProtection="1">
      <alignment horizontal="center" vertical="center"/>
      <protection/>
    </xf>
    <xf numFmtId="0" fontId="41" fillId="25" borderId="0" xfId="0" applyFont="1" applyFill="1" applyBorder="1" applyAlignment="1" applyProtection="1">
      <alignment/>
      <protection/>
    </xf>
    <xf numFmtId="49" fontId="41" fillId="0" borderId="36" xfId="0" applyNumberFormat="1" applyFont="1" applyFill="1" applyBorder="1" applyAlignment="1" applyProtection="1">
      <alignment horizontal="center" vertical="center"/>
      <protection/>
    </xf>
    <xf numFmtId="49" fontId="41" fillId="0" borderId="42" xfId="0" applyNumberFormat="1" applyFont="1" applyFill="1" applyBorder="1" applyAlignment="1" applyProtection="1">
      <alignment horizontal="center" vertical="center"/>
      <protection/>
    </xf>
    <xf numFmtId="49" fontId="41" fillId="0" borderId="52" xfId="0" applyNumberFormat="1" applyFont="1" applyFill="1" applyBorder="1" applyAlignment="1" applyProtection="1">
      <alignment horizontal="center" vertical="center"/>
      <protection/>
    </xf>
    <xf numFmtId="49" fontId="41" fillId="0" borderId="26" xfId="0" applyNumberFormat="1" applyFont="1" applyFill="1" applyBorder="1" applyAlignment="1" applyProtection="1">
      <alignment horizontal="center" vertical="center"/>
      <protection/>
    </xf>
    <xf numFmtId="0" fontId="41" fillId="25" borderId="35" xfId="0" applyFont="1" applyFill="1" applyBorder="1" applyAlignment="1" applyProtection="1">
      <alignment/>
      <protection/>
    </xf>
    <xf numFmtId="0" fontId="41" fillId="0" borderId="21" xfId="0" applyFont="1" applyBorder="1" applyAlignment="1" applyProtection="1">
      <alignment/>
      <protection/>
    </xf>
    <xf numFmtId="0" fontId="54" fillId="25" borderId="24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41" fillId="25" borderId="24" xfId="456" applyFont="1" applyFill="1" applyBorder="1" applyAlignment="1" applyProtection="1">
      <alignment horizontal="center" vertical="center" wrapText="1"/>
      <protection/>
    </xf>
    <xf numFmtId="0" fontId="41" fillId="25" borderId="0" xfId="455" applyFont="1" applyFill="1" applyBorder="1" applyAlignment="1" applyProtection="1">
      <alignment vertical="center" wrapText="1"/>
      <protection/>
    </xf>
    <xf numFmtId="0" fontId="41" fillId="28" borderId="37" xfId="455" applyFont="1" applyFill="1" applyBorder="1" applyAlignment="1" applyProtection="1">
      <alignment vertical="center" wrapText="1"/>
      <protection/>
    </xf>
    <xf numFmtId="0" fontId="41" fillId="28" borderId="14" xfId="455" applyFont="1" applyFill="1" applyBorder="1" applyAlignment="1" applyProtection="1">
      <alignment vertical="center" wrapText="1"/>
      <protection/>
    </xf>
    <xf numFmtId="0" fontId="41" fillId="28" borderId="44" xfId="455" applyFont="1" applyFill="1" applyBorder="1" applyAlignment="1" applyProtection="1">
      <alignment vertical="center" wrapText="1"/>
      <protection/>
    </xf>
    <xf numFmtId="49" fontId="41" fillId="25" borderId="0" xfId="461" applyNumberFormat="1" applyFont="1" applyFill="1" applyBorder="1" applyAlignment="1" applyProtection="1">
      <alignment horizontal="center" vertical="center" wrapText="1"/>
      <protection/>
    </xf>
    <xf numFmtId="0" fontId="45" fillId="25" borderId="32" xfId="437" applyFont="1" applyFill="1" applyBorder="1" applyAlignment="1" applyProtection="1">
      <alignment horizontal="center" vertical="center" wrapText="1"/>
      <protection/>
    </xf>
    <xf numFmtId="49" fontId="41" fillId="22" borderId="31" xfId="437" applyNumberFormat="1" applyFont="1" applyFill="1" applyBorder="1" applyAlignment="1" applyProtection="1">
      <alignment vertical="center" wrapText="1"/>
      <protection locked="0"/>
    </xf>
    <xf numFmtId="14" fontId="41" fillId="22" borderId="13" xfId="437" applyNumberFormat="1" applyFont="1" applyFill="1" applyBorder="1" applyAlignment="1" applyProtection="1">
      <alignment vertical="center" wrapText="1"/>
      <protection locked="0"/>
    </xf>
    <xf numFmtId="49" fontId="41" fillId="22" borderId="13" xfId="437" applyNumberFormat="1" applyFont="1" applyFill="1" applyBorder="1" applyAlignment="1" applyProtection="1">
      <alignment vertical="center" wrapText="1" shrinkToFit="1" readingOrder="1"/>
      <protection locked="0"/>
    </xf>
    <xf numFmtId="49" fontId="41" fillId="22" borderId="13" xfId="437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1" fillId="28" borderId="18" xfId="0" applyFont="1" applyFill="1" applyBorder="1" applyAlignment="1" applyProtection="1">
      <alignment horizontal="right" vertical="top"/>
      <protection/>
    </xf>
    <xf numFmtId="0" fontId="41" fillId="28" borderId="18" xfId="0" applyFont="1" applyFill="1" applyBorder="1" applyAlignment="1" applyProtection="1">
      <alignment/>
      <protection/>
    </xf>
    <xf numFmtId="0" fontId="41" fillId="28" borderId="20" xfId="0" applyFont="1" applyFill="1" applyBorder="1" applyAlignment="1" applyProtection="1">
      <alignment/>
      <protection/>
    </xf>
    <xf numFmtId="0" fontId="41" fillId="28" borderId="21" xfId="0" applyFont="1" applyFill="1" applyBorder="1" applyAlignment="1" applyProtection="1">
      <alignment/>
      <protection/>
    </xf>
    <xf numFmtId="0" fontId="41" fillId="28" borderId="44" xfId="0" applyFont="1" applyFill="1" applyBorder="1" applyAlignment="1" applyProtection="1">
      <alignment/>
      <protection/>
    </xf>
    <xf numFmtId="49" fontId="41" fillId="0" borderId="31" xfId="0" applyNumberFormat="1" applyFont="1" applyFill="1" applyBorder="1" applyAlignment="1" applyProtection="1">
      <alignment horizontal="center" vertical="center" wrapText="1" shrinkToFit="1"/>
      <protection/>
    </xf>
    <xf numFmtId="49" fontId="41" fillId="0" borderId="31" xfId="0" applyNumberFormat="1" applyFont="1" applyFill="1" applyBorder="1" applyAlignment="1" applyProtection="1">
      <alignment horizontal="center" vertical="center"/>
      <protection/>
    </xf>
    <xf numFmtId="2" fontId="41" fillId="0" borderId="31" xfId="0" applyNumberFormat="1" applyFont="1" applyFill="1" applyBorder="1" applyAlignment="1" applyProtection="1">
      <alignment horizontal="center" vertical="center"/>
      <protection/>
    </xf>
    <xf numFmtId="49" fontId="56" fillId="27" borderId="34" xfId="457" applyNumberFormat="1" applyFont="1" applyFill="1" applyBorder="1" applyProtection="1">
      <alignment/>
      <protection/>
    </xf>
    <xf numFmtId="3" fontId="41" fillId="22" borderId="41" xfId="0" applyNumberFormat="1" applyFont="1" applyFill="1" applyBorder="1" applyAlignment="1" applyProtection="1">
      <alignment horizontal="center" vertical="center"/>
      <protection locked="0"/>
    </xf>
    <xf numFmtId="0" fontId="41" fillId="26" borderId="19" xfId="455" applyFont="1" applyFill="1" applyBorder="1" applyAlignment="1" applyProtection="1">
      <alignment horizontal="center" vertical="center" wrapText="1"/>
      <protection locked="0"/>
    </xf>
    <xf numFmtId="0" fontId="45" fillId="25" borderId="33" xfId="437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5" fillId="22" borderId="35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 applyProtection="1">
      <alignment horizontal="left" vertical="center" wrapText="1" inden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5" fillId="0" borderId="45" xfId="0" applyFont="1" applyFill="1" applyBorder="1" applyAlignment="1" applyProtection="1">
      <alignment horizontal="left" vertical="center" wrapText="1"/>
      <protection/>
    </xf>
    <xf numFmtId="0" fontId="41" fillId="0" borderId="45" xfId="0" applyFont="1" applyFill="1" applyBorder="1" applyAlignment="1" applyProtection="1">
      <alignment horizontal="left" vertical="center" wrapText="1"/>
      <protection/>
    </xf>
    <xf numFmtId="0" fontId="41" fillId="0" borderId="23" xfId="0" applyFont="1" applyFill="1" applyBorder="1" applyAlignment="1" applyProtection="1">
      <alignment horizontal="left" vertical="center" wrapText="1"/>
      <protection/>
    </xf>
    <xf numFmtId="0" fontId="41" fillId="0" borderId="43" xfId="0" applyFont="1" applyFill="1" applyBorder="1" applyAlignment="1" applyProtection="1">
      <alignment horizontal="left" vertical="center" wrapText="1"/>
      <protection/>
    </xf>
    <xf numFmtId="49" fontId="41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54" xfId="0" applyNumberFormat="1" applyFont="1" applyFill="1" applyBorder="1" applyAlignment="1" applyProtection="1">
      <alignment horizontal="center" vertical="center"/>
      <protection/>
    </xf>
    <xf numFmtId="2" fontId="41" fillId="0" borderId="54" xfId="0" applyNumberFormat="1" applyFont="1" applyFill="1" applyBorder="1" applyAlignment="1" applyProtection="1">
      <alignment horizontal="center" vertical="center"/>
      <protection/>
    </xf>
    <xf numFmtId="4" fontId="41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57" applyFont="1" applyFill="1" applyBorder="1" applyAlignment="1" applyProtection="1">
      <alignment horizontal="center"/>
      <protection/>
    </xf>
    <xf numFmtId="4" fontId="41" fillId="4" borderId="54" xfId="0" applyNumberFormat="1" applyFont="1" applyFill="1" applyBorder="1" applyAlignment="1" applyProtection="1">
      <alignment horizontal="center" vertical="center"/>
      <protection/>
    </xf>
    <xf numFmtId="4" fontId="41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5" fillId="25" borderId="12" xfId="0" applyFont="1" applyFill="1" applyBorder="1" applyAlignment="1" applyProtection="1">
      <alignment horizontal="center" vertical="center" wrapText="1"/>
      <protection/>
    </xf>
    <xf numFmtId="0" fontId="45" fillId="25" borderId="32" xfId="0" applyFont="1" applyFill="1" applyBorder="1" applyAlignment="1" applyProtection="1">
      <alignment horizontal="center" vertical="center" wrapText="1"/>
      <protection/>
    </xf>
    <xf numFmtId="0" fontId="45" fillId="25" borderId="57" xfId="0" applyFont="1" applyFill="1" applyBorder="1" applyAlignment="1" applyProtection="1">
      <alignment horizontal="center" vertical="center" wrapText="1"/>
      <protection/>
    </xf>
    <xf numFmtId="0" fontId="45" fillId="25" borderId="33" xfId="0" applyFont="1" applyFill="1" applyBorder="1" applyAlignment="1" applyProtection="1">
      <alignment horizontal="center" vertical="center" wrapText="1"/>
      <protection/>
    </xf>
    <xf numFmtId="49" fontId="41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1" fillId="0" borderId="22" xfId="0" applyNumberFormat="1" applyFont="1" applyFill="1" applyBorder="1" applyAlignment="1" applyProtection="1">
      <alignment horizontal="center" vertical="center"/>
      <protection/>
    </xf>
    <xf numFmtId="2" fontId="41" fillId="0" borderId="22" xfId="0" applyNumberFormat="1" applyFont="1" applyFill="1" applyBorder="1" applyAlignment="1" applyProtection="1">
      <alignment horizontal="center" vertical="center"/>
      <protection/>
    </xf>
    <xf numFmtId="4" fontId="41" fillId="0" borderId="22" xfId="0" applyNumberFormat="1" applyFont="1" applyFill="1" applyBorder="1" applyAlignment="1" applyProtection="1">
      <alignment horizontal="center" vertical="center"/>
      <protection/>
    </xf>
    <xf numFmtId="0" fontId="41" fillId="0" borderId="14" xfId="456" applyFont="1" applyFill="1" applyBorder="1" applyAlignment="1" applyProtection="1">
      <alignment vertical="center" wrapText="1"/>
      <protection/>
    </xf>
    <xf numFmtId="49" fontId="45" fillId="7" borderId="13" xfId="454" applyFont="1" applyFill="1" applyBorder="1" applyAlignment="1" applyProtection="1">
      <alignment horizontal="center" vertical="center" wrapText="1"/>
      <protection/>
    </xf>
    <xf numFmtId="0" fontId="41" fillId="25" borderId="20" xfId="0" applyFont="1" applyFill="1" applyBorder="1" applyAlignment="1" applyProtection="1">
      <alignment horizontal="center" vertical="center" wrapText="1"/>
      <protection/>
    </xf>
    <xf numFmtId="0" fontId="41" fillId="26" borderId="49" xfId="456" applyFont="1" applyFill="1" applyBorder="1" applyAlignment="1" applyProtection="1">
      <alignment horizontal="center" vertical="center" wrapText="1"/>
      <protection locked="0"/>
    </xf>
    <xf numFmtId="49" fontId="45" fillId="26" borderId="46" xfId="0" applyNumberFormat="1" applyFont="1" applyFill="1" applyBorder="1" applyAlignment="1" applyProtection="1">
      <alignment horizontal="center" vertical="center"/>
      <protection locked="0"/>
    </xf>
    <xf numFmtId="167" fontId="41" fillId="22" borderId="49" xfId="0" applyNumberFormat="1" applyFont="1" applyFill="1" applyBorder="1" applyAlignment="1" applyProtection="1">
      <alignment horizontal="center" vertical="center"/>
      <protection locked="0"/>
    </xf>
    <xf numFmtId="3" fontId="41" fillId="22" borderId="48" xfId="0" applyNumberFormat="1" applyFont="1" applyFill="1" applyBorder="1" applyAlignment="1" applyProtection="1">
      <alignment horizontal="center" vertical="center"/>
      <protection locked="0"/>
    </xf>
    <xf numFmtId="3" fontId="41" fillId="22" borderId="28" xfId="0" applyNumberFormat="1" applyFont="1" applyFill="1" applyBorder="1" applyAlignment="1" applyProtection="1">
      <alignment horizontal="center" vertical="center"/>
      <protection locked="0"/>
    </xf>
    <xf numFmtId="4" fontId="41" fillId="4" borderId="13" xfId="0" applyNumberFormat="1" applyFont="1" applyFill="1" applyBorder="1" applyAlignment="1" applyProtection="1">
      <alignment horizontal="center" vertical="center"/>
      <protection/>
    </xf>
    <xf numFmtId="0" fontId="41" fillId="22" borderId="28" xfId="0" applyNumberFormat="1" applyFont="1" applyFill="1" applyBorder="1" applyAlignment="1" applyProtection="1">
      <alignment horizontal="center" vertical="center"/>
      <protection locked="0"/>
    </xf>
    <xf numFmtId="0" fontId="41" fillId="25" borderId="53" xfId="455" applyFont="1" applyFill="1" applyBorder="1" applyAlignment="1" applyProtection="1">
      <alignment horizontal="center" vertical="center" wrapText="1"/>
      <protection/>
    </xf>
    <xf numFmtId="0" fontId="45" fillId="26" borderId="56" xfId="455" applyFont="1" applyFill="1" applyBorder="1" applyAlignment="1" applyProtection="1">
      <alignment horizontal="center" vertical="center" wrapText="1"/>
      <protection locked="0"/>
    </xf>
    <xf numFmtId="49" fontId="45" fillId="0" borderId="36" xfId="437" applyNumberFormat="1" applyFont="1" applyBorder="1" applyAlignment="1" applyProtection="1">
      <alignment horizontal="center" vertical="center" wrapText="1"/>
      <protection/>
    </xf>
    <xf numFmtId="0" fontId="45" fillId="0" borderId="13" xfId="437" applyFont="1" applyBorder="1" applyAlignment="1" applyProtection="1">
      <alignment vertical="center" wrapText="1"/>
      <protection/>
    </xf>
    <xf numFmtId="49" fontId="41" fillId="25" borderId="26" xfId="461" applyNumberFormat="1" applyFont="1" applyFill="1" applyBorder="1" applyAlignment="1" applyProtection="1">
      <alignment horizontal="center" vertical="center" wrapText="1"/>
      <protection/>
    </xf>
    <xf numFmtId="49" fontId="41" fillId="25" borderId="42" xfId="461" applyNumberFormat="1" applyFont="1" applyFill="1" applyBorder="1" applyAlignment="1" applyProtection="1">
      <alignment horizontal="center" vertical="center" wrapText="1"/>
      <protection/>
    </xf>
    <xf numFmtId="0" fontId="41" fillId="25" borderId="43" xfId="456" applyFont="1" applyFill="1" applyBorder="1" applyAlignment="1" applyProtection="1">
      <alignment horizontal="center" vertical="center" wrapText="1"/>
      <protection/>
    </xf>
    <xf numFmtId="0" fontId="41" fillId="26" borderId="49" xfId="461" applyNumberFormat="1" applyFont="1" applyFill="1" applyBorder="1" applyAlignment="1" applyProtection="1">
      <alignment horizontal="center" vertical="center" wrapText="1"/>
      <protection locked="0"/>
    </xf>
    <xf numFmtId="49" fontId="41" fillId="26" borderId="13" xfId="437" applyNumberFormat="1" applyFont="1" applyFill="1" applyBorder="1" applyAlignment="1" applyProtection="1">
      <alignment vertical="center" wrapText="1"/>
      <protection locked="0"/>
    </xf>
    <xf numFmtId="0" fontId="4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1" fillId="0" borderId="0" xfId="453" applyNumberFormat="1" applyFont="1" applyProtection="1">
      <alignment vertical="top"/>
      <protection/>
    </xf>
    <xf numFmtId="0" fontId="45" fillId="25" borderId="14" xfId="0" applyFont="1" applyFill="1" applyBorder="1" applyAlignment="1" applyProtection="1">
      <alignment/>
      <protection/>
    </xf>
    <xf numFmtId="0" fontId="45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0" applyNumberFormat="1" applyFont="1" applyFill="1" applyBorder="1" applyAlignment="1" applyProtection="1">
      <alignment vertical="center"/>
      <protection locked="0"/>
    </xf>
    <xf numFmtId="2" fontId="56" fillId="22" borderId="46" xfId="460" applyNumberFormat="1" applyFont="1" applyFill="1" applyBorder="1" applyAlignment="1" applyProtection="1">
      <alignment vertical="center"/>
      <protection locked="0"/>
    </xf>
    <xf numFmtId="49" fontId="56" fillId="0" borderId="36" xfId="460" applyNumberFormat="1" applyFont="1" applyBorder="1" applyAlignment="1" applyProtection="1">
      <alignment horizontal="center"/>
      <protection/>
    </xf>
    <xf numFmtId="0" fontId="41" fillId="25" borderId="13" xfId="458" applyFont="1" applyFill="1" applyBorder="1" applyAlignment="1" applyProtection="1">
      <alignment horizontal="center" vertical="center" wrapText="1"/>
      <protection/>
    </xf>
    <xf numFmtId="0" fontId="56" fillId="27" borderId="58" xfId="460" applyFont="1" applyFill="1" applyBorder="1" applyProtection="1">
      <alignment/>
      <protection/>
    </xf>
    <xf numFmtId="0" fontId="56" fillId="27" borderId="59" xfId="460" applyFont="1" applyFill="1" applyBorder="1" applyProtection="1">
      <alignment/>
      <protection/>
    </xf>
    <xf numFmtId="0" fontId="56" fillId="0" borderId="0" xfId="460" applyFont="1" applyProtection="1">
      <alignment/>
      <protection/>
    </xf>
    <xf numFmtId="0" fontId="56" fillId="25" borderId="18" xfId="460" applyFont="1" applyFill="1" applyBorder="1" applyProtection="1">
      <alignment/>
      <protection/>
    </xf>
    <xf numFmtId="49" fontId="59" fillId="0" borderId="36" xfId="46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1" fillId="26" borderId="13" xfId="458" applyFont="1" applyFill="1" applyBorder="1" applyAlignment="1" applyProtection="1">
      <alignment vertical="center" wrapText="1"/>
      <protection locked="0"/>
    </xf>
    <xf numFmtId="0" fontId="56" fillId="29" borderId="60" xfId="460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0" applyFont="1" applyFill="1" applyBorder="1" applyProtection="1">
      <alignment/>
      <protection/>
    </xf>
    <xf numFmtId="0" fontId="45" fillId="0" borderId="44" xfId="437" applyFont="1" applyBorder="1" applyAlignment="1" applyProtection="1">
      <alignment vertical="center" wrapText="1"/>
      <protection/>
    </xf>
    <xf numFmtId="0" fontId="41" fillId="0" borderId="44" xfId="437" applyFont="1" applyBorder="1" applyAlignment="1" applyProtection="1">
      <alignment horizontal="left" vertical="center" wrapText="1" indent="1"/>
      <protection/>
    </xf>
    <xf numFmtId="0" fontId="41" fillId="28" borderId="14" xfId="0" applyFont="1" applyFill="1" applyBorder="1" applyAlignment="1" applyProtection="1">
      <alignment/>
      <protection/>
    </xf>
    <xf numFmtId="49" fontId="54" fillId="0" borderId="24" xfId="437" applyNumberFormat="1" applyFont="1" applyFill="1" applyBorder="1" applyAlignment="1" applyProtection="1">
      <alignment horizontal="center" vertical="center" wrapText="1"/>
      <protection/>
    </xf>
    <xf numFmtId="0" fontId="54" fillId="0" borderId="38" xfId="437" applyFont="1" applyFill="1" applyBorder="1" applyAlignment="1" applyProtection="1">
      <alignment horizontal="center" vertical="center" wrapText="1"/>
      <protection/>
    </xf>
    <xf numFmtId="0" fontId="54" fillId="0" borderId="19" xfId="437" applyFont="1" applyFill="1" applyBorder="1" applyAlignment="1" applyProtection="1">
      <alignment horizontal="center" vertical="center" wrapText="1"/>
      <protection/>
    </xf>
    <xf numFmtId="2" fontId="56" fillId="22" borderId="43" xfId="460" applyNumberFormat="1" applyFont="1" applyFill="1" applyBorder="1" applyAlignment="1" applyProtection="1">
      <alignment vertical="center"/>
      <protection locked="0"/>
    </xf>
    <xf numFmtId="2" fontId="56" fillId="22" borderId="20" xfId="460" applyNumberFormat="1" applyFont="1" applyFill="1" applyBorder="1" applyAlignment="1" applyProtection="1">
      <alignment vertical="center"/>
      <protection locked="0"/>
    </xf>
    <xf numFmtId="14" fontId="41" fillId="22" borderId="43" xfId="437" applyNumberFormat="1" applyFont="1" applyFill="1" applyBorder="1" applyAlignment="1" applyProtection="1">
      <alignment vertical="center" wrapText="1"/>
      <protection locked="0"/>
    </xf>
    <xf numFmtId="49" fontId="41" fillId="22" borderId="43" xfId="437" applyNumberFormat="1" applyFont="1" applyFill="1" applyBorder="1" applyAlignment="1" applyProtection="1">
      <alignment vertical="center" wrapText="1" shrinkToFit="1" readingOrder="1"/>
      <protection locked="0"/>
    </xf>
    <xf numFmtId="49" fontId="41" fillId="22" borderId="43" xfId="437" applyNumberFormat="1" applyFont="1" applyFill="1" applyBorder="1" applyAlignment="1" applyProtection="1">
      <alignment vertical="center" wrapText="1"/>
      <protection locked="0"/>
    </xf>
    <xf numFmtId="49" fontId="41" fillId="22" borderId="49" xfId="437" applyNumberFormat="1" applyFont="1" applyFill="1" applyBorder="1" applyAlignment="1" applyProtection="1">
      <alignment vertical="center" wrapText="1"/>
      <protection locked="0"/>
    </xf>
    <xf numFmtId="0" fontId="54" fillId="0" borderId="24" xfId="460" applyFont="1" applyBorder="1" applyAlignment="1" applyProtection="1">
      <alignment horizontal="center"/>
      <protection/>
    </xf>
    <xf numFmtId="0" fontId="54" fillId="0" borderId="38" xfId="460" applyFont="1" applyBorder="1" applyAlignment="1" applyProtection="1">
      <alignment horizontal="center"/>
      <protection/>
    </xf>
    <xf numFmtId="0" fontId="54" fillId="0" borderId="19" xfId="460" applyFont="1" applyBorder="1" applyAlignment="1" applyProtection="1">
      <alignment horizontal="center"/>
      <protection/>
    </xf>
    <xf numFmtId="49" fontId="41" fillId="22" borderId="0" xfId="437" applyNumberFormat="1" applyFont="1" applyFill="1" applyBorder="1" applyAlignment="1" applyProtection="1">
      <alignment vertical="center" wrapText="1"/>
      <protection locked="0"/>
    </xf>
    <xf numFmtId="49" fontId="45" fillId="25" borderId="12" xfId="437" applyNumberFormat="1" applyFont="1" applyFill="1" applyBorder="1" applyAlignment="1" applyProtection="1">
      <alignment horizontal="center" vertical="center" wrapText="1"/>
      <protection/>
    </xf>
    <xf numFmtId="49" fontId="45" fillId="25" borderId="42" xfId="437" applyNumberFormat="1" applyFont="1" applyFill="1" applyBorder="1" applyAlignment="1" applyProtection="1">
      <alignment horizontal="center" vertical="center" wrapText="1"/>
      <protection/>
    </xf>
    <xf numFmtId="49" fontId="45" fillId="25" borderId="36" xfId="437" applyNumberFormat="1" applyFont="1" applyFill="1" applyBorder="1" applyAlignment="1" applyProtection="1">
      <alignment horizontal="center" vertical="center" wrapText="1"/>
      <protection/>
    </xf>
    <xf numFmtId="49" fontId="45" fillId="25" borderId="26" xfId="437" applyNumberFormat="1" applyFont="1" applyFill="1" applyBorder="1" applyAlignment="1" applyProtection="1">
      <alignment horizontal="center" vertical="center" wrapText="1"/>
      <protection/>
    </xf>
    <xf numFmtId="0" fontId="41" fillId="0" borderId="44" xfId="437" applyFont="1" applyBorder="1" applyAlignment="1" applyProtection="1">
      <alignment horizontal="center" vertical="center" wrapText="1"/>
      <protection/>
    </xf>
    <xf numFmtId="0" fontId="41" fillId="0" borderId="22" xfId="437" applyFont="1" applyBorder="1" applyAlignment="1" applyProtection="1">
      <alignment horizontal="center" vertical="center" wrapText="1"/>
      <protection/>
    </xf>
    <xf numFmtId="0" fontId="41" fillId="0" borderId="61" xfId="437" applyFont="1" applyBorder="1" applyAlignment="1" applyProtection="1">
      <alignment horizontal="center" vertical="center" wrapText="1"/>
      <protection/>
    </xf>
    <xf numFmtId="0" fontId="45" fillId="0" borderId="23" xfId="437" applyFont="1" applyBorder="1" applyAlignment="1" applyProtection="1">
      <alignment horizontal="center" vertical="center" wrapText="1"/>
      <protection/>
    </xf>
    <xf numFmtId="0" fontId="41" fillId="27" borderId="34" xfId="0" applyFont="1" applyFill="1" applyBorder="1" applyAlignment="1" applyProtection="1">
      <alignment horizontal="center" vertical="center"/>
      <protection/>
    </xf>
    <xf numFmtId="4" fontId="41" fillId="27" borderId="30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1" fillId="25" borderId="34" xfId="0" applyFont="1" applyFill="1" applyBorder="1" applyAlignment="1" applyProtection="1">
      <alignment horizontal="center" vertical="center"/>
      <protection/>
    </xf>
    <xf numFmtId="0" fontId="41" fillId="25" borderId="35" xfId="0" applyFont="1" applyFill="1" applyBorder="1" applyAlignment="1" applyProtection="1">
      <alignment vertical="center" wrapText="1"/>
      <protection/>
    </xf>
    <xf numFmtId="0" fontId="41" fillId="26" borderId="13" xfId="458" applyFont="1" applyFill="1" applyBorder="1" applyAlignment="1" applyProtection="1">
      <alignment horizontal="left" vertical="center" wrapText="1" indent="1"/>
      <protection locked="0"/>
    </xf>
    <xf numFmtId="4" fontId="41" fillId="25" borderId="3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1" fillId="25" borderId="43" xfId="0" applyFont="1" applyFill="1" applyBorder="1" applyAlignment="1" applyProtection="1">
      <alignment horizontal="left" vertical="center" wrapText="1" indent="1"/>
      <protection/>
    </xf>
    <xf numFmtId="0" fontId="55" fillId="27" borderId="35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7" xfId="0" applyFont="1" applyFill="1" applyBorder="1" applyAlignment="1" applyProtection="1">
      <alignment horizontal="center" vertical="center" wrapText="1"/>
      <protection/>
    </xf>
    <xf numFmtId="0" fontId="41" fillId="25" borderId="43" xfId="0" applyFont="1" applyFill="1" applyBorder="1" applyAlignment="1" applyProtection="1">
      <alignment horizontal="left" vertical="center" wrapText="1"/>
      <protection/>
    </xf>
    <xf numFmtId="49" fontId="41" fillId="0" borderId="45" xfId="454" applyFont="1" applyBorder="1" applyAlignment="1" applyProtection="1">
      <alignment vertical="center" wrapText="1"/>
      <protection/>
    </xf>
    <xf numFmtId="49" fontId="41" fillId="0" borderId="62" xfId="454" applyFont="1" applyBorder="1" applyAlignment="1" applyProtection="1">
      <alignment vertical="center" wrapText="1"/>
      <protection/>
    </xf>
    <xf numFmtId="49" fontId="41" fillId="0" borderId="43" xfId="454" applyFont="1" applyBorder="1" applyAlignment="1" applyProtection="1">
      <alignment vertical="center" wrapText="1"/>
      <protection/>
    </xf>
    <xf numFmtId="0" fontId="41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1" fillId="26" borderId="22" xfId="458" applyFont="1" applyFill="1" applyBorder="1" applyAlignment="1" applyProtection="1">
      <alignment horizontal="left" vertical="center" wrapText="1" indent="1"/>
      <protection locked="0"/>
    </xf>
    <xf numFmtId="0" fontId="45" fillId="25" borderId="36" xfId="0" applyFont="1" applyFill="1" applyBorder="1" applyAlignment="1" applyProtection="1">
      <alignment horizontal="center" vertical="center" wrapText="1"/>
      <protection/>
    </xf>
    <xf numFmtId="0" fontId="41" fillId="25" borderId="13" xfId="0" applyFont="1" applyFill="1" applyBorder="1" applyAlignment="1" applyProtection="1">
      <alignment wrapText="1"/>
      <protection/>
    </xf>
    <xf numFmtId="0" fontId="45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1" fillId="27" borderId="59" xfId="0" applyFont="1" applyFill="1" applyBorder="1" applyAlignment="1" applyProtection="1">
      <alignment wrapText="1"/>
      <protection/>
    </xf>
    <xf numFmtId="0" fontId="41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1" fillId="7" borderId="23" xfId="0" applyNumberFormat="1" applyFont="1" applyFill="1" applyBorder="1" applyAlignment="1" applyProtection="1">
      <alignment horizontal="left" vertical="center" wrapText="1"/>
      <protection/>
    </xf>
    <xf numFmtId="0" fontId="41" fillId="22" borderId="49" xfId="0" applyFont="1" applyFill="1" applyBorder="1" applyAlignment="1" applyProtection="1">
      <alignment horizontal="center" vertical="center"/>
      <protection locked="0"/>
    </xf>
    <xf numFmtId="0" fontId="41" fillId="22" borderId="31" xfId="340" applyFont="1" applyFill="1" applyBorder="1" applyAlignment="1" applyProtection="1">
      <alignment horizontal="center" vertical="center" wrapText="1"/>
      <protection locked="0"/>
    </xf>
    <xf numFmtId="0" fontId="41" fillId="25" borderId="49" xfId="0" applyFont="1" applyFill="1" applyBorder="1" applyAlignment="1" applyProtection="1">
      <alignment horizontal="center" vertical="center"/>
      <protection locked="0"/>
    </xf>
    <xf numFmtId="49" fontId="45" fillId="25" borderId="36" xfId="0" applyNumberFormat="1" applyFont="1" applyFill="1" applyBorder="1" applyAlignment="1" applyProtection="1">
      <alignment horizontal="center" vertical="center" wrapText="1"/>
      <protection/>
    </xf>
    <xf numFmtId="49" fontId="45" fillId="0" borderId="42" xfId="460" applyNumberFormat="1" applyFont="1" applyBorder="1" applyAlignment="1" applyProtection="1">
      <alignment horizontal="center"/>
      <protection/>
    </xf>
    <xf numFmtId="0" fontId="45" fillId="25" borderId="13" xfId="451" applyFont="1" applyFill="1" applyBorder="1" applyAlignment="1" applyProtection="1">
      <alignment horizontal="center" vertical="center" wrapText="1"/>
      <protection/>
    </xf>
    <xf numFmtId="0" fontId="45" fillId="25" borderId="45" xfId="451" applyFont="1" applyFill="1" applyBorder="1" applyAlignment="1" applyProtection="1">
      <alignment horizontal="center" vertical="center" wrapText="1"/>
      <protection/>
    </xf>
    <xf numFmtId="2" fontId="41" fillId="22" borderId="31" xfId="437" applyNumberFormat="1" applyFont="1" applyFill="1" applyBorder="1" applyAlignment="1" applyProtection="1">
      <alignment horizontal="center" vertical="center" wrapText="1"/>
      <protection locked="0"/>
    </xf>
    <xf numFmtId="2" fontId="41" fillId="22" borderId="28" xfId="437" applyNumberFormat="1" applyFont="1" applyFill="1" applyBorder="1" applyAlignment="1" applyProtection="1">
      <alignment horizontal="center" vertical="center" wrapText="1"/>
      <protection locked="0"/>
    </xf>
    <xf numFmtId="0" fontId="45" fillId="7" borderId="22" xfId="456" applyFont="1" applyFill="1" applyBorder="1" applyAlignment="1" applyProtection="1">
      <alignment horizontal="center" vertical="center" wrapText="1"/>
      <protection/>
    </xf>
    <xf numFmtId="0" fontId="45" fillId="7" borderId="46" xfId="456" applyFont="1" applyFill="1" applyBorder="1" applyAlignment="1" applyProtection="1">
      <alignment horizontal="center" vertical="center" wrapText="1"/>
      <protection/>
    </xf>
    <xf numFmtId="0" fontId="45" fillId="7" borderId="35" xfId="456" applyFont="1" applyFill="1" applyBorder="1" applyAlignment="1" applyProtection="1">
      <alignment horizontal="center" vertical="center" wrapText="1"/>
      <protection/>
    </xf>
    <xf numFmtId="0" fontId="41" fillId="26" borderId="63" xfId="456" applyFont="1" applyFill="1" applyBorder="1" applyAlignment="1" applyProtection="1">
      <alignment horizontal="center" vertical="center" wrapText="1"/>
      <protection locked="0"/>
    </xf>
    <xf numFmtId="0" fontId="45" fillId="26" borderId="23" xfId="455" applyFont="1" applyFill="1" applyBorder="1" applyAlignment="1" applyProtection="1">
      <alignment horizontal="center" vertical="center" wrapText="1"/>
      <protection locked="0"/>
    </xf>
    <xf numFmtId="0" fontId="45" fillId="26" borderId="47" xfId="455" applyFont="1" applyFill="1" applyBorder="1" applyAlignment="1" applyProtection="1">
      <alignment horizontal="center" vertical="center" wrapText="1"/>
      <protection locked="0"/>
    </xf>
    <xf numFmtId="0" fontId="45" fillId="25" borderId="17" xfId="456" applyFont="1" applyFill="1" applyBorder="1" applyAlignment="1" applyProtection="1">
      <alignment horizontal="right" vertical="center" wrapText="1"/>
      <protection/>
    </xf>
    <xf numFmtId="0" fontId="41" fillId="25" borderId="36" xfId="456" applyFont="1" applyFill="1" applyBorder="1" applyAlignment="1" applyProtection="1">
      <alignment horizontal="center" vertical="center" wrapText="1"/>
      <protection/>
    </xf>
    <xf numFmtId="0" fontId="41" fillId="25" borderId="26" xfId="456" applyFont="1" applyFill="1" applyBorder="1" applyAlignment="1" applyProtection="1">
      <alignment horizontal="center" vertical="center" wrapText="1"/>
      <protection/>
    </xf>
    <xf numFmtId="0" fontId="41" fillId="26" borderId="50" xfId="456" applyFont="1" applyFill="1" applyBorder="1" applyAlignment="1" applyProtection="1">
      <alignment horizontal="center" vertical="center" wrapText="1"/>
      <protection locked="0"/>
    </xf>
    <xf numFmtId="0" fontId="45" fillId="25" borderId="15" xfId="456" applyFont="1" applyFill="1" applyBorder="1" applyAlignment="1" applyProtection="1">
      <alignment horizontal="center" vertical="center" wrapText="1"/>
      <protection/>
    </xf>
    <xf numFmtId="0" fontId="45" fillId="25" borderId="27" xfId="456" applyFont="1" applyFill="1" applyBorder="1" applyAlignment="1" applyProtection="1">
      <alignment horizontal="center" vertical="center" wrapText="1"/>
      <protection/>
    </xf>
    <xf numFmtId="0" fontId="45" fillId="4" borderId="26" xfId="456" applyFont="1" applyFill="1" applyBorder="1" applyAlignment="1" applyProtection="1">
      <alignment horizontal="center" vertical="center" wrapText="1"/>
      <protection/>
    </xf>
    <xf numFmtId="0" fontId="45" fillId="4" borderId="28" xfId="456" applyFont="1" applyFill="1" applyBorder="1" applyAlignment="1" applyProtection="1">
      <alignment horizontal="center" vertical="center" wrapText="1"/>
      <protection/>
    </xf>
    <xf numFmtId="0" fontId="41" fillId="26" borderId="64" xfId="461" applyNumberFormat="1" applyFont="1" applyFill="1" applyBorder="1" applyAlignment="1" applyProtection="1">
      <alignment horizontal="center" vertical="center" wrapText="1"/>
      <protection locked="0"/>
    </xf>
    <xf numFmtId="0" fontId="41" fillId="26" borderId="65" xfId="461" applyNumberFormat="1" applyFont="1" applyFill="1" applyBorder="1" applyAlignment="1" applyProtection="1">
      <alignment horizontal="center" vertical="center" wrapText="1"/>
      <protection locked="0"/>
    </xf>
    <xf numFmtId="49" fontId="41" fillId="25" borderId="36" xfId="461" applyNumberFormat="1" applyFont="1" applyFill="1" applyBorder="1" applyAlignment="1" applyProtection="1">
      <alignment horizontal="center" vertical="center" wrapText="1"/>
      <protection/>
    </xf>
    <xf numFmtId="49" fontId="41" fillId="25" borderId="26" xfId="461" applyNumberFormat="1" applyFont="1" applyFill="1" applyBorder="1" applyAlignment="1" applyProtection="1">
      <alignment horizontal="center" vertical="center" wrapText="1"/>
      <protection/>
    </xf>
    <xf numFmtId="0" fontId="41" fillId="25" borderId="66" xfId="456" applyFont="1" applyFill="1" applyBorder="1" applyAlignment="1" applyProtection="1">
      <alignment horizontal="center" vertical="center" wrapText="1"/>
      <protection/>
    </xf>
    <xf numFmtId="0" fontId="41" fillId="25" borderId="67" xfId="456" applyFont="1" applyFill="1" applyBorder="1" applyAlignment="1" applyProtection="1">
      <alignment horizontal="center" vertical="center" wrapText="1"/>
      <protection/>
    </xf>
    <xf numFmtId="0" fontId="41" fillId="25" borderId="34" xfId="456" applyFont="1" applyFill="1" applyBorder="1" applyAlignment="1" applyProtection="1">
      <alignment horizontal="center" vertical="center" wrapText="1"/>
      <protection/>
    </xf>
    <xf numFmtId="0" fontId="41" fillId="25" borderId="22" xfId="456" applyFont="1" applyFill="1" applyBorder="1" applyAlignment="1" applyProtection="1">
      <alignment horizontal="center" vertical="center" wrapText="1"/>
      <protection/>
    </xf>
    <xf numFmtId="0" fontId="45" fillId="25" borderId="50" xfId="437" applyFont="1" applyFill="1" applyBorder="1" applyAlignment="1" applyProtection="1">
      <alignment horizontal="center" vertical="center" wrapText="1"/>
      <protection/>
    </xf>
    <xf numFmtId="0" fontId="45" fillId="25" borderId="13" xfId="437" applyFont="1" applyFill="1" applyBorder="1" applyAlignment="1" applyProtection="1">
      <alignment horizontal="center" vertical="center" wrapText="1"/>
      <protection/>
    </xf>
    <xf numFmtId="0" fontId="45" fillId="25" borderId="45" xfId="437" applyFont="1" applyFill="1" applyBorder="1" applyAlignment="1" applyProtection="1">
      <alignment horizontal="center" vertical="center" wrapText="1"/>
      <protection/>
    </xf>
    <xf numFmtId="0" fontId="45" fillId="25" borderId="27" xfId="437" applyFont="1" applyFill="1" applyBorder="1" applyAlignment="1" applyProtection="1">
      <alignment horizontal="center" vertical="center" wrapText="1"/>
      <protection/>
    </xf>
    <xf numFmtId="0" fontId="45" fillId="25" borderId="31" xfId="437" applyFont="1" applyFill="1" applyBorder="1" applyAlignment="1" applyProtection="1">
      <alignment horizontal="center" vertical="center" wrapText="1"/>
      <protection/>
    </xf>
    <xf numFmtId="0" fontId="45" fillId="25" borderId="48" xfId="437" applyFont="1" applyFill="1" applyBorder="1" applyAlignment="1" applyProtection="1">
      <alignment horizontal="center" vertical="center" wrapText="1"/>
      <protection/>
    </xf>
    <xf numFmtId="0" fontId="45" fillId="7" borderId="46" xfId="0" applyFont="1" applyFill="1" applyBorder="1" applyAlignment="1" applyProtection="1">
      <alignment horizontal="center" vertical="center" wrapText="1"/>
      <protection/>
    </xf>
    <xf numFmtId="0" fontId="45" fillId="7" borderId="35" xfId="0" applyFont="1" applyFill="1" applyBorder="1" applyAlignment="1" applyProtection="1">
      <alignment horizontal="center" vertical="center" wrapText="1"/>
      <protection/>
    </xf>
    <xf numFmtId="0" fontId="45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0" applyFont="1" applyBorder="1" applyAlignment="1" applyProtection="1">
      <alignment horizontal="center"/>
      <protection/>
    </xf>
    <xf numFmtId="0" fontId="54" fillId="0" borderId="68" xfId="460" applyFont="1" applyBorder="1" applyAlignment="1" applyProtection="1">
      <alignment horizontal="center"/>
      <protection/>
    </xf>
    <xf numFmtId="0" fontId="59" fillId="0" borderId="15" xfId="460" applyFont="1" applyBorder="1" applyAlignment="1" applyProtection="1">
      <alignment horizontal="center" vertical="center" wrapText="1"/>
      <protection/>
    </xf>
    <xf numFmtId="0" fontId="59" fillId="0" borderId="36" xfId="460" applyFont="1" applyBorder="1" applyAlignment="1" applyProtection="1">
      <alignment horizontal="center" vertical="center" wrapText="1"/>
      <protection/>
    </xf>
    <xf numFmtId="0" fontId="59" fillId="0" borderId="52" xfId="460" applyFont="1" applyBorder="1" applyAlignment="1" applyProtection="1">
      <alignment horizontal="center" vertical="center" wrapText="1"/>
      <protection/>
    </xf>
    <xf numFmtId="0" fontId="45" fillId="25" borderId="50" xfId="451" applyFont="1" applyFill="1" applyBorder="1" applyAlignment="1" applyProtection="1">
      <alignment horizontal="center" vertical="center" wrapText="1"/>
      <protection/>
    </xf>
    <xf numFmtId="0" fontId="45" fillId="25" borderId="63" xfId="45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5" fillId="25" borderId="13" xfId="451" applyFont="1" applyFill="1" applyBorder="1" applyAlignment="1" applyProtection="1">
      <alignment horizontal="center" vertical="center" wrapText="1"/>
      <protection/>
    </xf>
    <xf numFmtId="0" fontId="45" fillId="25" borderId="45" xfId="451" applyFont="1" applyFill="1" applyBorder="1" applyAlignment="1" applyProtection="1">
      <alignment horizontal="center" vertical="center" wrapText="1"/>
      <protection/>
    </xf>
    <xf numFmtId="0" fontId="45" fillId="25" borderId="46" xfId="451" applyFont="1" applyFill="1" applyBorder="1" applyAlignment="1" applyProtection="1">
      <alignment horizontal="center" vertical="center" wrapText="1"/>
      <protection/>
    </xf>
    <xf numFmtId="0" fontId="45" fillId="25" borderId="69" xfId="451" applyFont="1" applyFill="1" applyBorder="1" applyAlignment="1" applyProtection="1">
      <alignment horizontal="center" vertical="center" wrapText="1"/>
      <protection/>
    </xf>
    <xf numFmtId="0" fontId="45" fillId="25" borderId="67" xfId="451" applyFont="1" applyFill="1" applyBorder="1" applyAlignment="1" applyProtection="1">
      <alignment horizontal="center" vertical="center" wrapText="1"/>
      <protection/>
    </xf>
    <xf numFmtId="0" fontId="59" fillId="0" borderId="70" xfId="460" applyFont="1" applyBorder="1" applyAlignment="1" applyProtection="1">
      <alignment horizontal="center" vertical="center" wrapText="1"/>
      <protection/>
    </xf>
    <xf numFmtId="0" fontId="59" fillId="0" borderId="71" xfId="460" applyFont="1" applyBorder="1" applyAlignment="1" applyProtection="1">
      <alignment horizontal="center" vertical="center" wrapText="1"/>
      <protection/>
    </xf>
    <xf numFmtId="0" fontId="59" fillId="0" borderId="0" xfId="460" applyFont="1" applyBorder="1" applyAlignment="1" applyProtection="1">
      <alignment horizontal="center" vertical="center" wrapText="1"/>
      <protection/>
    </xf>
    <xf numFmtId="0" fontId="59" fillId="0" borderId="14" xfId="460" applyFont="1" applyBorder="1" applyAlignment="1" applyProtection="1">
      <alignment horizontal="center" vertical="center" wrapText="1"/>
      <protection/>
    </xf>
    <xf numFmtId="0" fontId="41" fillId="25" borderId="22" xfId="458" applyFont="1" applyFill="1" applyBorder="1" applyAlignment="1" applyProtection="1">
      <alignment horizontal="left" vertical="center" wrapText="1" indent="2"/>
      <protection/>
    </xf>
    <xf numFmtId="0" fontId="41" fillId="25" borderId="22" xfId="458" applyFont="1" applyFill="1" applyBorder="1" applyAlignment="1" applyProtection="1">
      <alignment horizontal="left" vertical="center" wrapText="1"/>
      <protection/>
    </xf>
    <xf numFmtId="0" fontId="41" fillId="25" borderId="32" xfId="458" applyFont="1" applyFill="1" applyBorder="1" applyAlignment="1" applyProtection="1">
      <alignment horizontal="left" vertical="center" wrapText="1"/>
      <protection/>
    </xf>
    <xf numFmtId="0" fontId="41" fillId="25" borderId="43" xfId="458" applyFont="1" applyFill="1" applyBorder="1" applyAlignment="1" applyProtection="1">
      <alignment horizontal="left" vertical="center" wrapText="1"/>
      <protection/>
    </xf>
    <xf numFmtId="0" fontId="41" fillId="25" borderId="46" xfId="0" applyFont="1" applyFill="1" applyBorder="1" applyAlignment="1" applyProtection="1">
      <alignment horizontal="left" vertical="center" wrapText="1" indent="1"/>
      <protection/>
    </xf>
    <xf numFmtId="0" fontId="41" fillId="25" borderId="22" xfId="0" applyFont="1" applyFill="1" applyBorder="1" applyAlignment="1" applyProtection="1">
      <alignment horizontal="left" vertical="center" wrapText="1" indent="1"/>
      <protection/>
    </xf>
    <xf numFmtId="0" fontId="41" fillId="25" borderId="46" xfId="0" applyFont="1" applyFill="1" applyBorder="1" applyAlignment="1" applyProtection="1">
      <alignment horizontal="left" vertical="center" wrapText="1"/>
      <protection/>
    </xf>
    <xf numFmtId="0" fontId="41" fillId="25" borderId="22" xfId="0" applyFont="1" applyFill="1" applyBorder="1" applyAlignment="1" applyProtection="1">
      <alignment horizontal="left" vertical="center" wrapText="1"/>
      <protection/>
    </xf>
    <xf numFmtId="0" fontId="41" fillId="25" borderId="46" xfId="0" applyFont="1" applyFill="1" applyBorder="1" applyAlignment="1" applyProtection="1">
      <alignment vertical="center" wrapText="1"/>
      <protection/>
    </xf>
    <xf numFmtId="0" fontId="41" fillId="25" borderId="22" xfId="0" applyFont="1" applyFill="1" applyBorder="1" applyAlignment="1" applyProtection="1">
      <alignment vertical="center" wrapText="1"/>
      <protection/>
    </xf>
    <xf numFmtId="0" fontId="41" fillId="25" borderId="47" xfId="0" applyFont="1" applyFill="1" applyBorder="1" applyAlignment="1" applyProtection="1">
      <alignment vertical="center" wrapText="1"/>
      <protection/>
    </xf>
    <xf numFmtId="0" fontId="41" fillId="25" borderId="61" xfId="0" applyFont="1" applyFill="1" applyBorder="1" applyAlignment="1" applyProtection="1">
      <alignment vertical="center" wrapText="1"/>
      <protection/>
    </xf>
    <xf numFmtId="0" fontId="41" fillId="25" borderId="46" xfId="0" applyFont="1" applyFill="1" applyBorder="1" applyAlignment="1" applyProtection="1">
      <alignment horizontal="center" vertical="center" wrapText="1"/>
      <protection/>
    </xf>
    <xf numFmtId="0" fontId="41" fillId="25" borderId="22" xfId="0" applyFont="1" applyFill="1" applyBorder="1" applyAlignment="1" applyProtection="1">
      <alignment horizontal="center" vertical="center" wrapText="1"/>
      <protection/>
    </xf>
    <xf numFmtId="0" fontId="41" fillId="25" borderId="46" xfId="0" applyFont="1" applyFill="1" applyBorder="1" applyAlignment="1" applyProtection="1">
      <alignment horizontal="left" vertical="center" wrapText="1" indent="2"/>
      <protection/>
    </xf>
    <xf numFmtId="0" fontId="41" fillId="25" borderId="22" xfId="0" applyFont="1" applyFill="1" applyBorder="1" applyAlignment="1" applyProtection="1">
      <alignment horizontal="left" vertical="center" wrapText="1" indent="2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45" fillId="25" borderId="57" xfId="0" applyFont="1" applyFill="1" applyBorder="1" applyAlignment="1" applyProtection="1">
      <alignment horizontal="center" vertical="center" wrapText="1"/>
      <protection/>
    </xf>
    <xf numFmtId="0" fontId="45" fillId="25" borderId="71" xfId="0" applyFont="1" applyFill="1" applyBorder="1" applyAlignment="1" applyProtection="1">
      <alignment horizontal="center" vertical="center" wrapText="1"/>
      <protection/>
    </xf>
    <xf numFmtId="49" fontId="41" fillId="25" borderId="52" xfId="0" applyNumberFormat="1" applyFont="1" applyFill="1" applyBorder="1" applyAlignment="1" applyProtection="1">
      <alignment horizontal="center" vertical="center"/>
      <protection/>
    </xf>
    <xf numFmtId="49" fontId="41" fillId="25" borderId="51" xfId="0" applyNumberFormat="1" applyFont="1" applyFill="1" applyBorder="1" applyAlignment="1" applyProtection="1">
      <alignment horizontal="center" vertical="center"/>
      <protection/>
    </xf>
    <xf numFmtId="49" fontId="41" fillId="25" borderId="42" xfId="0" applyNumberFormat="1" applyFont="1" applyFill="1" applyBorder="1" applyAlignment="1" applyProtection="1">
      <alignment horizontal="center" vertical="center"/>
      <protection/>
    </xf>
    <xf numFmtId="0" fontId="41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41" fillId="25" borderId="20" xfId="0" applyFont="1" applyFill="1" applyBorder="1" applyAlignment="1" applyProtection="1">
      <alignment horizontal="left" vertical="center" wrapText="1"/>
      <protection/>
    </xf>
    <xf numFmtId="0" fontId="41" fillId="25" borderId="44" xfId="0" applyFont="1" applyFill="1" applyBorder="1" applyAlignment="1" applyProtection="1">
      <alignment horizontal="left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1" fillId="25" borderId="0" xfId="0" applyFont="1" applyFill="1" applyBorder="1" applyAlignment="1" applyProtection="1">
      <alignment horizontal="left" vertical="center" wrapText="1"/>
      <protection/>
    </xf>
    <xf numFmtId="0" fontId="45" fillId="7" borderId="46" xfId="0" applyFont="1" applyFill="1" applyBorder="1" applyAlignment="1" applyProtection="1">
      <alignment horizontal="center" vertical="center"/>
      <protection/>
    </xf>
    <xf numFmtId="0" fontId="45" fillId="7" borderId="35" xfId="0" applyFont="1" applyFill="1" applyBorder="1" applyAlignment="1" applyProtection="1">
      <alignment horizontal="center" vertical="center"/>
      <protection/>
    </xf>
    <xf numFmtId="0" fontId="45" fillId="7" borderId="22" xfId="0" applyFont="1" applyFill="1" applyBorder="1" applyAlignment="1" applyProtection="1">
      <alignment horizontal="center" vertical="center"/>
      <protection/>
    </xf>
    <xf numFmtId="0" fontId="45" fillId="20" borderId="25" xfId="0" applyFont="1" applyFill="1" applyBorder="1" applyAlignment="1" applyProtection="1">
      <alignment horizontal="center" vertical="center" wrapText="1"/>
      <protection/>
    </xf>
    <xf numFmtId="0" fontId="45" fillId="20" borderId="72" xfId="0" applyFont="1" applyFill="1" applyBorder="1" applyAlignment="1" applyProtection="1">
      <alignment horizontal="center" vertical="center" wrapText="1"/>
      <protection/>
    </xf>
    <xf numFmtId="0" fontId="45" fillId="20" borderId="65" xfId="0" applyFont="1" applyFill="1" applyBorder="1" applyAlignment="1" applyProtection="1">
      <alignment horizontal="center" vertical="center" wrapText="1"/>
      <protection/>
    </xf>
  </cellXfs>
  <cellStyles count="53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WARM.2007YEAR(FACT)" xfId="451"/>
    <cellStyle name="Обычный_EE.RGEN.2.73 (17.11.2009)" xfId="452"/>
    <cellStyle name="Обычный_OREP.JKH.POD.2010YEAR(v1.0)" xfId="453"/>
    <cellStyle name="Обычный_PREDEL.JKH.2010(v1.3)" xfId="454"/>
    <cellStyle name="Обычный_PRIL1.ELECTR" xfId="455"/>
    <cellStyle name="Обычный_ЖКУ_проект3" xfId="456"/>
    <cellStyle name="Обычный_Котёл Сбыты" xfId="457"/>
    <cellStyle name="Обычный_Мониторинг по тарифам ТОWRK_BU" xfId="458"/>
    <cellStyle name="Обычный_Приложение 3 (вода) мет" xfId="459"/>
    <cellStyle name="Обычный_ТС цены" xfId="460"/>
    <cellStyle name="Обычный_форма 1 водопровод для орг" xfId="461"/>
    <cellStyle name="Followed Hyperlink" xfId="462"/>
    <cellStyle name="Плохой" xfId="463"/>
    <cellStyle name="Плохой 2" xfId="464"/>
    <cellStyle name="Плохой 3" xfId="465"/>
    <cellStyle name="Плохой 4" xfId="466"/>
    <cellStyle name="Плохой 5" xfId="467"/>
    <cellStyle name="Плохой 6" xfId="468"/>
    <cellStyle name="Плохой 7" xfId="469"/>
    <cellStyle name="Плохой 8" xfId="470"/>
    <cellStyle name="Плохой 9" xfId="471"/>
    <cellStyle name="Поле ввода" xfId="472"/>
    <cellStyle name="Пояснение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7" xfId="479"/>
    <cellStyle name="Пояснение 8" xfId="480"/>
    <cellStyle name="Пояснение 9" xfId="481"/>
    <cellStyle name="Примечание" xfId="482"/>
    <cellStyle name="Примечание 10" xfId="483"/>
    <cellStyle name="Примечание 11" xfId="484"/>
    <cellStyle name="Примечание 12" xfId="485"/>
    <cellStyle name="Примечание 2" xfId="486"/>
    <cellStyle name="Примечание 2 2" xfId="487"/>
    <cellStyle name="Примечание 2 3" xfId="488"/>
    <cellStyle name="Примечание 2 4" xfId="489"/>
    <cellStyle name="Примечание 2 5" xfId="490"/>
    <cellStyle name="Примечание 2 6" xfId="491"/>
    <cellStyle name="Примечание 3" xfId="492"/>
    <cellStyle name="Примечание 4" xfId="493"/>
    <cellStyle name="Примечание 5" xfId="494"/>
    <cellStyle name="Примечание 6" xfId="495"/>
    <cellStyle name="Примечание 7" xfId="496"/>
    <cellStyle name="Примечание 8" xfId="497"/>
    <cellStyle name="Примечание 9" xfId="498"/>
    <cellStyle name="Percent" xfId="499"/>
    <cellStyle name="Процентный 2" xfId="500"/>
    <cellStyle name="Процентный 3" xfId="501"/>
    <cellStyle name="Процентный 4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вязанная ячейка 6" xfId="508"/>
    <cellStyle name="Связанная ячейка 7" xfId="509"/>
    <cellStyle name="Связанная ячейка 8" xfId="510"/>
    <cellStyle name="Связанная ячейка 9" xfId="511"/>
    <cellStyle name="Стиль 1" xfId="512"/>
    <cellStyle name="ТЕКСТ" xfId="513"/>
    <cellStyle name="Текст предупреждения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Текстовый" xfId="523"/>
    <cellStyle name="Тысячи [0]_3Com" xfId="524"/>
    <cellStyle name="Тысячи_3Com" xfId="525"/>
    <cellStyle name="ФИКСИРОВАННЫЙ" xfId="526"/>
    <cellStyle name="Comma" xfId="527"/>
    <cellStyle name="Comma [0]" xfId="528"/>
    <cellStyle name="Финансовый 2" xfId="529"/>
    <cellStyle name="Формула" xfId="530"/>
    <cellStyle name="ФормулаВБ" xfId="531"/>
    <cellStyle name="ФормулаНаКонтроль" xfId="532"/>
    <cellStyle name="Хороший" xfId="533"/>
    <cellStyle name="Хороший 2" xfId="534"/>
    <cellStyle name="Хороший 3" xfId="535"/>
    <cellStyle name="Хороший 4" xfId="536"/>
    <cellStyle name="Хороший 5" xfId="537"/>
    <cellStyle name="Хороший 6" xfId="538"/>
    <cellStyle name="Хороший 7" xfId="539"/>
    <cellStyle name="Хороший 8" xfId="540"/>
    <cellStyle name="Хороший 9" xfId="541"/>
    <cellStyle name="Џђћ–…ќ’ќ›‰" xfId="5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1">
      <selection activeCell="G36" sqref="G36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2011</v>
      </c>
      <c r="C1" s="38" t="str">
        <f>org&amp;"_INN:"&amp;inn&amp;"_KPP:"&amp;kpp</f>
        <v>ООО "МЕЧЕЛ-ЭНЕРГО"_INN:7722245108_KPP:742001001</v>
      </c>
      <c r="G1" s="39"/>
    </row>
    <row r="2" spans="1:7" s="38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39"/>
    </row>
    <row r="3" spans="1:9" ht="12.75" customHeight="1">
      <c r="A3" s="9" t="str">
        <f>IF(mo="","Не определено",mo)</f>
        <v>Город Чебаркуль</v>
      </c>
      <c r="B3" s="10" t="str">
        <f>IF(oktmo="","Не определено",oktmo)</f>
        <v>75758000</v>
      </c>
      <c r="D3" s="11"/>
      <c r="E3" s="12"/>
      <c r="F3" s="13"/>
      <c r="G3" s="341" t="e">
        <f>version</f>
        <v>#REF!</v>
      </c>
      <c r="H3" s="341"/>
      <c r="I3" s="181"/>
    </row>
    <row r="4" spans="1:9" ht="30" customHeight="1">
      <c r="A4" s="9" t="str">
        <f>IF(fil="","Не определено",fil)</f>
        <v>Обособленное подразделение г.Чебаркуль ООО "Мечел-Энерго"</v>
      </c>
      <c r="B4" s="10" t="str">
        <f>IF(kpp="","Не определено",kpp)</f>
        <v>742001001</v>
      </c>
      <c r="D4" s="15"/>
      <c r="E4" s="336" t="s">
        <v>214</v>
      </c>
      <c r="F4" s="337"/>
      <c r="G4" s="335"/>
      <c r="H4" s="16"/>
      <c r="I4" s="182"/>
    </row>
    <row r="5" spans="4:9" ht="12" thickBot="1">
      <c r="D5" s="15"/>
      <c r="E5" s="16"/>
      <c r="F5" s="16"/>
      <c r="G5" s="17"/>
      <c r="H5" s="16"/>
      <c r="I5" s="182"/>
    </row>
    <row r="6" spans="4:9" ht="16.5" customHeight="1">
      <c r="D6" s="15"/>
      <c r="E6" s="345" t="s">
        <v>213</v>
      </c>
      <c r="F6" s="346"/>
      <c r="G6" s="18"/>
      <c r="H6" s="16"/>
      <c r="I6" s="182"/>
    </row>
    <row r="7" spans="1:9" ht="24.75" customHeight="1" thickBot="1">
      <c r="A7" s="63"/>
      <c r="D7" s="15"/>
      <c r="E7" s="347" t="s">
        <v>173</v>
      </c>
      <c r="F7" s="348"/>
      <c r="G7" s="17"/>
      <c r="H7" s="16"/>
      <c r="I7" s="182"/>
    </row>
    <row r="8" spans="1:9" ht="12" customHeight="1" thickBot="1">
      <c r="A8" s="63"/>
      <c r="D8" s="19"/>
      <c r="E8" s="20"/>
      <c r="F8" s="40"/>
      <c r="G8" s="26"/>
      <c r="H8" s="40"/>
      <c r="I8" s="182"/>
    </row>
    <row r="9" spans="4:9" ht="30" customHeight="1" thickBot="1">
      <c r="D9" s="19"/>
      <c r="E9" s="49" t="s">
        <v>215</v>
      </c>
      <c r="F9" s="21" t="s">
        <v>15</v>
      </c>
      <c r="G9" s="179" t="s">
        <v>216</v>
      </c>
      <c r="H9" s="201" t="s">
        <v>514</v>
      </c>
      <c r="I9" s="182"/>
    </row>
    <row r="10" spans="4:9" ht="12" customHeight="1" thickBot="1">
      <c r="D10" s="19"/>
      <c r="E10" s="22"/>
      <c r="F10" s="16"/>
      <c r="G10" s="23"/>
      <c r="H10" s="180"/>
      <c r="I10" s="182"/>
    </row>
    <row r="11" spans="1:9" ht="37.5" customHeight="1" thickBot="1">
      <c r="A11" s="9" t="s">
        <v>92</v>
      </c>
      <c r="B11" s="10" t="s">
        <v>175</v>
      </c>
      <c r="D11" s="19"/>
      <c r="E11" s="49" t="s">
        <v>176</v>
      </c>
      <c r="F11" s="41" t="s">
        <v>102</v>
      </c>
      <c r="G11" s="179" t="s">
        <v>217</v>
      </c>
      <c r="H11" s="201" t="s">
        <v>508</v>
      </c>
      <c r="I11" s="182"/>
    </row>
    <row r="12" spans="1:9" ht="12" customHeight="1" thickBot="1">
      <c r="A12" s="9">
        <v>132</v>
      </c>
      <c r="D12" s="19"/>
      <c r="E12" s="22"/>
      <c r="F12" s="23"/>
      <c r="G12" s="23"/>
      <c r="H12" s="180"/>
      <c r="I12" s="182"/>
    </row>
    <row r="13" spans="4:10" ht="32.25" customHeight="1" thickBot="1">
      <c r="D13" s="19"/>
      <c r="E13" s="50" t="s">
        <v>488</v>
      </c>
      <c r="F13" s="349" t="s">
        <v>493</v>
      </c>
      <c r="G13" s="350"/>
      <c r="H13" s="180"/>
      <c r="I13" s="182"/>
      <c r="J13" s="37"/>
    </row>
    <row r="14" spans="4:9" ht="15" customHeight="1" thickBot="1">
      <c r="D14" s="19"/>
      <c r="E14" s="24"/>
      <c r="F14" s="25"/>
      <c r="G14" s="23"/>
      <c r="H14" s="180"/>
      <c r="I14" s="182"/>
    </row>
    <row r="15" spans="4:9" ht="24.75" customHeight="1" thickBot="1">
      <c r="D15" s="19"/>
      <c r="E15" s="50" t="s">
        <v>177</v>
      </c>
      <c r="F15" s="349" t="s">
        <v>494</v>
      </c>
      <c r="G15" s="350"/>
      <c r="H15" s="180" t="s">
        <v>25</v>
      </c>
      <c r="I15" s="182"/>
    </row>
    <row r="16" spans="4:9" ht="12" customHeight="1" thickBot="1">
      <c r="D16" s="19"/>
      <c r="E16" s="24"/>
      <c r="F16" s="25"/>
      <c r="G16" s="23"/>
      <c r="H16" s="180"/>
      <c r="I16" s="182"/>
    </row>
    <row r="17" spans="4:9" ht="19.5" customHeight="1">
      <c r="D17" s="19"/>
      <c r="E17" s="51" t="s">
        <v>491</v>
      </c>
      <c r="F17" s="55" t="s">
        <v>495</v>
      </c>
      <c r="G17" s="26"/>
      <c r="H17" s="241" t="s">
        <v>76</v>
      </c>
      <c r="I17" s="182"/>
    </row>
    <row r="18" spans="4:9" ht="19.5" customHeight="1" thickBot="1">
      <c r="D18" s="19"/>
      <c r="E18" s="52" t="s">
        <v>492</v>
      </c>
      <c r="F18" s="56" t="s">
        <v>496</v>
      </c>
      <c r="G18" s="27"/>
      <c r="H18" s="242" t="s">
        <v>342</v>
      </c>
      <c r="I18" s="182"/>
    </row>
    <row r="19" spans="4:9" ht="12" customHeight="1" thickBot="1">
      <c r="D19" s="19"/>
      <c r="E19" s="22"/>
      <c r="F19" s="16"/>
      <c r="G19" s="23"/>
      <c r="H19" s="180"/>
      <c r="I19" s="182"/>
    </row>
    <row r="20" spans="4:9" ht="24.75" customHeight="1">
      <c r="D20" s="19"/>
      <c r="E20" s="53" t="s">
        <v>35</v>
      </c>
      <c r="F20" s="344" t="s">
        <v>31</v>
      </c>
      <c r="G20" s="338"/>
      <c r="H20" s="241" t="s">
        <v>475</v>
      </c>
      <c r="I20" s="182"/>
    </row>
    <row r="21" spans="4:9" ht="24" customHeight="1" thickBot="1">
      <c r="D21" s="19"/>
      <c r="E21" s="245" t="s">
        <v>474</v>
      </c>
      <c r="F21" s="339" t="s">
        <v>497</v>
      </c>
      <c r="G21" s="340"/>
      <c r="H21" s="242" t="s">
        <v>201</v>
      </c>
      <c r="I21" s="182"/>
    </row>
    <row r="22" spans="3:17" ht="39.75" customHeight="1">
      <c r="C22" s="45"/>
      <c r="D22" s="19"/>
      <c r="E22" s="246" t="s">
        <v>489</v>
      </c>
      <c r="F22" s="247" t="s">
        <v>9</v>
      </c>
      <c r="G22" s="248" t="s">
        <v>498</v>
      </c>
      <c r="H22" s="16"/>
      <c r="I22" s="182"/>
      <c r="O22" s="46"/>
      <c r="P22" s="46"/>
      <c r="Q22" s="47"/>
    </row>
    <row r="23" spans="4:9" ht="24.75" customHeight="1">
      <c r="D23" s="19"/>
      <c r="E23" s="342" t="s">
        <v>490</v>
      </c>
      <c r="F23" s="43" t="s">
        <v>93</v>
      </c>
      <c r="G23" s="248" t="s">
        <v>498</v>
      </c>
      <c r="H23" s="16" t="s">
        <v>178</v>
      </c>
      <c r="I23" s="182"/>
    </row>
    <row r="24" spans="4:9" ht="24.75" customHeight="1" thickBot="1">
      <c r="D24" s="19"/>
      <c r="E24" s="343"/>
      <c r="F24" s="54" t="s">
        <v>129</v>
      </c>
      <c r="G24" s="57" t="s">
        <v>499</v>
      </c>
      <c r="H24" s="180"/>
      <c r="I24" s="182"/>
    </row>
    <row r="25" spans="4:9" ht="12" customHeight="1" thickBot="1">
      <c r="D25" s="19"/>
      <c r="E25" s="22"/>
      <c r="F25" s="16"/>
      <c r="G25" s="23"/>
      <c r="H25" s="180"/>
      <c r="I25" s="182"/>
    </row>
    <row r="26" spans="1:9" ht="27" customHeight="1">
      <c r="A26" s="28" t="s">
        <v>94</v>
      </c>
      <c r="B26" s="10" t="s">
        <v>180</v>
      </c>
      <c r="D26" s="15"/>
      <c r="E26" s="353" t="s">
        <v>180</v>
      </c>
      <c r="F26" s="354"/>
      <c r="G26" s="59" t="s">
        <v>500</v>
      </c>
      <c r="H26" s="16"/>
      <c r="I26" s="182"/>
    </row>
    <row r="27" spans="1:9" ht="27" customHeight="1">
      <c r="A27" s="28" t="s">
        <v>95</v>
      </c>
      <c r="B27" s="10" t="s">
        <v>125</v>
      </c>
      <c r="D27" s="15"/>
      <c r="E27" s="355" t="s">
        <v>125</v>
      </c>
      <c r="F27" s="356"/>
      <c r="G27" s="60" t="s">
        <v>501</v>
      </c>
      <c r="H27" s="16"/>
      <c r="I27" s="182"/>
    </row>
    <row r="28" spans="1:9" ht="21" customHeight="1">
      <c r="A28" s="28" t="s">
        <v>96</v>
      </c>
      <c r="B28" s="10" t="s">
        <v>182</v>
      </c>
      <c r="D28" s="15"/>
      <c r="E28" s="342" t="s">
        <v>183</v>
      </c>
      <c r="F28" s="42" t="s">
        <v>184</v>
      </c>
      <c r="G28" s="60" t="s">
        <v>502</v>
      </c>
      <c r="H28" s="16"/>
      <c r="I28" s="182"/>
    </row>
    <row r="29" spans="1:9" ht="21" customHeight="1">
      <c r="A29" s="28" t="s">
        <v>97</v>
      </c>
      <c r="B29" s="10" t="s">
        <v>185</v>
      </c>
      <c r="D29" s="15"/>
      <c r="E29" s="342"/>
      <c r="F29" s="42" t="s">
        <v>186</v>
      </c>
      <c r="G29" s="60" t="s">
        <v>503</v>
      </c>
      <c r="H29" s="16"/>
      <c r="I29" s="182"/>
    </row>
    <row r="30" spans="1:9" ht="21" customHeight="1">
      <c r="A30" s="28" t="s">
        <v>98</v>
      </c>
      <c r="B30" s="10" t="s">
        <v>187</v>
      </c>
      <c r="D30" s="15"/>
      <c r="E30" s="342" t="s">
        <v>188</v>
      </c>
      <c r="F30" s="42" t="s">
        <v>184</v>
      </c>
      <c r="G30" s="60" t="s">
        <v>504</v>
      </c>
      <c r="H30" s="16"/>
      <c r="I30" s="182"/>
    </row>
    <row r="31" spans="1:9" ht="21" customHeight="1">
      <c r="A31" s="28" t="s">
        <v>99</v>
      </c>
      <c r="B31" s="10" t="s">
        <v>189</v>
      </c>
      <c r="D31" s="15"/>
      <c r="E31" s="342"/>
      <c r="F31" s="42" t="s">
        <v>186</v>
      </c>
      <c r="G31" s="60" t="s">
        <v>505</v>
      </c>
      <c r="H31" s="16"/>
      <c r="I31" s="182"/>
    </row>
    <row r="32" spans="1:9" ht="21" customHeight="1">
      <c r="A32" s="28" t="s">
        <v>179</v>
      </c>
      <c r="B32" s="29" t="s">
        <v>190</v>
      </c>
      <c r="D32" s="30"/>
      <c r="E32" s="351" t="s">
        <v>191</v>
      </c>
      <c r="F32" s="31" t="s">
        <v>184</v>
      </c>
      <c r="G32" s="61" t="s">
        <v>516</v>
      </c>
      <c r="H32" s="184"/>
      <c r="I32" s="182"/>
    </row>
    <row r="33" spans="1:9" ht="21" customHeight="1">
      <c r="A33" s="28" t="s">
        <v>181</v>
      </c>
      <c r="B33" s="29" t="s">
        <v>192</v>
      </c>
      <c r="D33" s="30"/>
      <c r="E33" s="351"/>
      <c r="F33" s="31" t="s">
        <v>193</v>
      </c>
      <c r="G33" s="61" t="s">
        <v>517</v>
      </c>
      <c r="H33" s="184"/>
      <c r="I33" s="182"/>
    </row>
    <row r="34" spans="1:9" ht="21" customHeight="1">
      <c r="A34" s="28" t="s">
        <v>100</v>
      </c>
      <c r="B34" s="29" t="s">
        <v>194</v>
      </c>
      <c r="D34" s="30"/>
      <c r="E34" s="351"/>
      <c r="F34" s="31" t="s">
        <v>186</v>
      </c>
      <c r="G34" s="61" t="s">
        <v>506</v>
      </c>
      <c r="H34" s="184"/>
      <c r="I34" s="182"/>
    </row>
    <row r="35" spans="1:9" ht="21" customHeight="1" thickBot="1">
      <c r="A35" s="28" t="s">
        <v>101</v>
      </c>
      <c r="B35" s="29" t="s">
        <v>195</v>
      </c>
      <c r="D35" s="30"/>
      <c r="E35" s="352"/>
      <c r="F35" s="48" t="s">
        <v>196</v>
      </c>
      <c r="G35" s="62" t="s">
        <v>518</v>
      </c>
      <c r="H35" s="184"/>
      <c r="I35" s="182"/>
    </row>
    <row r="36" spans="4:9" ht="11.25">
      <c r="D36" s="32"/>
      <c r="E36" s="33"/>
      <c r="F36" s="33"/>
      <c r="G36" s="34"/>
      <c r="H36" s="33"/>
      <c r="I36" s="183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2" t="s">
        <v>126</v>
      </c>
      <c r="B1" s="232" t="s">
        <v>127</v>
      </c>
      <c r="C1" s="232" t="s">
        <v>128</v>
      </c>
    </row>
    <row r="2" spans="1:3" ht="12.75">
      <c r="A2" s="58" t="s">
        <v>519</v>
      </c>
      <c r="B2" s="1" t="s">
        <v>512</v>
      </c>
      <c r="C2" s="3" t="s">
        <v>513</v>
      </c>
    </row>
    <row r="3" spans="1:3" ht="12.75">
      <c r="A3" s="58" t="s">
        <v>520</v>
      </c>
      <c r="B3" s="1" t="s">
        <v>512</v>
      </c>
      <c r="C3" s="3" t="s">
        <v>513</v>
      </c>
    </row>
    <row r="4" spans="1:3" ht="12.75">
      <c r="A4" s="58" t="s">
        <v>521</v>
      </c>
      <c r="B4" s="1" t="s">
        <v>512</v>
      </c>
      <c r="C4" s="3" t="s">
        <v>513</v>
      </c>
    </row>
    <row r="5" spans="1:3" ht="12.75">
      <c r="A5" s="58" t="s">
        <v>511</v>
      </c>
      <c r="B5" s="1" t="s">
        <v>512</v>
      </c>
      <c r="C5" s="3" t="s">
        <v>513</v>
      </c>
    </row>
    <row r="6" ht="12.75">
      <c r="A6" s="58"/>
    </row>
    <row r="7" ht="12.75">
      <c r="A7" s="58"/>
    </row>
    <row r="8" ht="12.75">
      <c r="A8" s="58"/>
    </row>
    <row r="9" ht="12.75">
      <c r="A9" s="58"/>
    </row>
    <row r="10" ht="12.75">
      <c r="A10" s="58"/>
    </row>
    <row r="11" ht="12.75">
      <c r="A11" s="58"/>
    </row>
    <row r="12" ht="12.75">
      <c r="A12" s="58"/>
    </row>
    <row r="13" ht="12.75">
      <c r="A13" s="58"/>
    </row>
    <row r="14" ht="12.75">
      <c r="A14" s="58"/>
    </row>
    <row r="15" ht="12.75">
      <c r="A15" s="58"/>
    </row>
    <row r="16" ht="12.75">
      <c r="A16" s="58"/>
    </row>
    <row r="17" ht="12.75">
      <c r="A17" s="58"/>
    </row>
    <row r="18" ht="12.75">
      <c r="A18" s="58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С показатели'!I34" display="ТС показатели!I34"/>
    <hyperlink ref="A3" location="'ТС показатели'!I35" display="ТС показатели!I35"/>
    <hyperlink ref="A4" location="'ТС показатели'!I37" display="ТС показатели!I37"/>
    <hyperlink ref="A5" location="'ТС показатели'!I38" display="ТС показатели!I3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30" customWidth="1"/>
  </cols>
  <sheetData>
    <row r="1" spans="2:8" ht="12.75">
      <c r="B1" t="s">
        <v>463</v>
      </c>
      <c r="C1" s="130" t="s">
        <v>464</v>
      </c>
      <c r="D1" s="130" t="s">
        <v>466</v>
      </c>
      <c r="E1" s="130" t="s">
        <v>467</v>
      </c>
      <c r="F1" s="130" t="s">
        <v>468</v>
      </c>
      <c r="G1" s="130" t="s">
        <v>469</v>
      </c>
      <c r="H1" s="130" t="s">
        <v>470</v>
      </c>
    </row>
    <row r="2" spans="2:8" ht="12.75">
      <c r="B2" s="251"/>
      <c r="C2" s="251"/>
      <c r="D2" s="251"/>
      <c r="E2" s="251"/>
      <c r="F2" s="251"/>
      <c r="G2" s="251"/>
      <c r="H2" s="251"/>
    </row>
    <row r="3" spans="2:8" ht="12.75">
      <c r="B3" s="251"/>
      <c r="C3" s="251"/>
      <c r="D3" s="251"/>
      <c r="E3" s="251"/>
      <c r="F3" s="251"/>
      <c r="G3" s="251"/>
      <c r="H3" s="251"/>
    </row>
    <row r="4" spans="2:8" ht="12.75">
      <c r="B4" s="251"/>
      <c r="C4" s="251"/>
      <c r="D4" s="251"/>
      <c r="E4" s="251"/>
      <c r="F4" s="251"/>
      <c r="G4" s="251"/>
      <c r="H4" s="251"/>
    </row>
    <row r="5" spans="2:8" ht="12.75">
      <c r="B5" s="251"/>
      <c r="C5" s="251"/>
      <c r="D5" s="251"/>
      <c r="E5" s="251"/>
      <c r="F5" s="251"/>
      <c r="G5" s="251"/>
      <c r="H5" s="251"/>
    </row>
    <row r="6" spans="2:8" ht="12.75">
      <c r="B6" s="251"/>
      <c r="C6" s="251"/>
      <c r="D6" s="251"/>
      <c r="E6" s="251"/>
      <c r="F6" s="251"/>
      <c r="G6" s="251"/>
      <c r="H6" s="251"/>
    </row>
    <row r="7" spans="2:8" ht="12.75">
      <c r="B7" s="251"/>
      <c r="C7" s="251"/>
      <c r="D7" s="251"/>
      <c r="E7" s="251"/>
      <c r="F7" s="251"/>
      <c r="G7" s="251"/>
      <c r="H7" s="251"/>
    </row>
    <row r="8" spans="2:8" ht="12.75">
      <c r="B8" s="251"/>
      <c r="C8" s="251"/>
      <c r="D8" s="251"/>
      <c r="E8" s="251"/>
      <c r="F8" s="251"/>
      <c r="G8" s="251"/>
      <c r="H8" s="251"/>
    </row>
    <row r="9" spans="2:8" ht="12.75">
      <c r="B9" s="251"/>
      <c r="C9" s="251"/>
      <c r="D9" s="251"/>
      <c r="E9" s="251"/>
      <c r="F9" s="251"/>
      <c r="G9" s="251"/>
      <c r="H9" s="251"/>
    </row>
    <row r="10" spans="2:8" ht="12.75">
      <c r="B10" s="251"/>
      <c r="C10" s="251"/>
      <c r="D10" s="251"/>
      <c r="E10" s="251"/>
      <c r="F10" s="251"/>
      <c r="G10" s="251"/>
      <c r="H10" s="251"/>
    </row>
    <row r="11" spans="2:8" ht="12.75">
      <c r="B11" s="251"/>
      <c r="C11" s="251"/>
      <c r="D11" s="251"/>
      <c r="E11" s="251"/>
      <c r="F11" s="251"/>
      <c r="G11" s="251"/>
      <c r="H11" s="251"/>
    </row>
    <row r="12" spans="2:8" ht="12.75">
      <c r="B12" s="251"/>
      <c r="C12" s="251"/>
      <c r="D12" s="251"/>
      <c r="E12" s="251"/>
      <c r="F12" s="251"/>
      <c r="G12" s="251"/>
      <c r="H12" s="251"/>
    </row>
    <row r="13" spans="2:8" ht="12.75">
      <c r="B13" s="251"/>
      <c r="C13" s="251"/>
      <c r="D13" s="251"/>
      <c r="E13" s="251"/>
      <c r="F13" s="251"/>
      <c r="G13" s="251"/>
      <c r="H13" s="251"/>
    </row>
    <row r="14" spans="2:8" ht="12.75">
      <c r="B14" s="251"/>
      <c r="C14" s="251"/>
      <c r="D14" s="251"/>
      <c r="E14" s="251"/>
      <c r="F14" s="251"/>
      <c r="G14" s="251"/>
      <c r="H14" s="251"/>
    </row>
    <row r="15" spans="2:8" ht="12.75">
      <c r="B15" s="251"/>
      <c r="C15" s="251"/>
      <c r="D15" s="251"/>
      <c r="E15" s="251"/>
      <c r="F15" s="251"/>
      <c r="G15" s="251"/>
      <c r="H15" s="251"/>
    </row>
    <row r="16" spans="2:8" ht="12.75">
      <c r="B16" s="251"/>
      <c r="C16" s="251"/>
      <c r="D16" s="251"/>
      <c r="E16" s="251"/>
      <c r="F16" s="251"/>
      <c r="G16" s="251"/>
      <c r="H16" s="251"/>
    </row>
    <row r="17" spans="2:8" ht="12.75">
      <c r="B17" s="251"/>
      <c r="C17" s="251"/>
      <c r="D17" s="251"/>
      <c r="E17" s="251"/>
      <c r="F17" s="251"/>
      <c r="G17" s="251"/>
      <c r="H17" s="251"/>
    </row>
    <row r="18" spans="2:8" ht="12.75">
      <c r="B18" s="251"/>
      <c r="C18" s="251"/>
      <c r="D18" s="251"/>
      <c r="E18" s="251"/>
      <c r="F18" s="251"/>
      <c r="G18" s="251"/>
      <c r="H18" s="251"/>
    </row>
    <row r="19" spans="2:8" ht="12.75">
      <c r="B19" s="251"/>
      <c r="C19" s="251"/>
      <c r="D19" s="251"/>
      <c r="E19" s="251"/>
      <c r="F19" s="251"/>
      <c r="G19" s="251"/>
      <c r="H19" s="251"/>
    </row>
    <row r="20" spans="2:8" ht="12.75">
      <c r="B20" s="251"/>
      <c r="C20" s="251"/>
      <c r="D20" s="251"/>
      <c r="E20" s="251"/>
      <c r="F20" s="251"/>
      <c r="G20" s="251"/>
      <c r="H20" s="251"/>
    </row>
    <row r="21" spans="2:8" ht="12.75">
      <c r="B21" s="251"/>
      <c r="C21" s="251"/>
      <c r="D21" s="251"/>
      <c r="E21" s="251"/>
      <c r="F21" s="251"/>
      <c r="G21" s="251"/>
      <c r="H21" s="251"/>
    </row>
    <row r="22" spans="2:8" ht="12.75">
      <c r="B22" s="251"/>
      <c r="C22" s="251"/>
      <c r="D22" s="251"/>
      <c r="E22" s="251"/>
      <c r="F22" s="251"/>
      <c r="G22" s="251"/>
      <c r="H22" s="251"/>
    </row>
    <row r="23" spans="2:8" ht="12.75">
      <c r="B23" s="251"/>
      <c r="C23" s="251"/>
      <c r="D23" s="251"/>
      <c r="E23" s="251"/>
      <c r="F23" s="251"/>
      <c r="G23" s="251"/>
      <c r="H23" s="251"/>
    </row>
    <row r="24" spans="2:8" ht="12.75">
      <c r="B24" s="251"/>
      <c r="C24" s="251"/>
      <c r="D24" s="251"/>
      <c r="E24" s="251"/>
      <c r="F24" s="251"/>
      <c r="G24" s="251"/>
      <c r="H24" s="251"/>
    </row>
    <row r="25" spans="2:8" ht="12.75">
      <c r="B25" s="251"/>
      <c r="C25" s="251"/>
      <c r="D25" s="251"/>
      <c r="E25" s="251"/>
      <c r="F25" s="251"/>
      <c r="G25" s="251"/>
      <c r="H25" s="251"/>
    </row>
    <row r="26" spans="2:8" ht="12.75">
      <c r="B26" s="251"/>
      <c r="C26" s="251"/>
      <c r="D26" s="251"/>
      <c r="E26" s="251"/>
      <c r="F26" s="251"/>
      <c r="G26" s="251"/>
      <c r="H26" s="251"/>
    </row>
    <row r="27" spans="2:8" ht="12.75">
      <c r="B27" s="251"/>
      <c r="C27" s="251"/>
      <c r="D27" s="251"/>
      <c r="E27" s="251"/>
      <c r="F27" s="251"/>
      <c r="G27" s="251"/>
      <c r="H27" s="251"/>
    </row>
    <row r="28" spans="2:8" ht="12.75">
      <c r="B28" s="251"/>
      <c r="C28" s="251"/>
      <c r="D28" s="251"/>
      <c r="E28" s="251"/>
      <c r="F28" s="251"/>
      <c r="G28" s="251"/>
      <c r="H28" s="251"/>
    </row>
    <row r="29" spans="2:8" ht="12.75">
      <c r="B29" s="251"/>
      <c r="C29" s="251"/>
      <c r="D29" s="251"/>
      <c r="E29" s="251"/>
      <c r="F29" s="251"/>
      <c r="G29" s="251"/>
      <c r="H29" s="251"/>
    </row>
    <row r="30" spans="2:8" ht="12.75">
      <c r="B30" s="251"/>
      <c r="C30" s="251"/>
      <c r="D30" s="251"/>
      <c r="E30" s="251"/>
      <c r="F30" s="251"/>
      <c r="G30" s="251"/>
      <c r="H30" s="251"/>
    </row>
    <row r="31" spans="2:8" ht="12.75">
      <c r="B31" s="251"/>
      <c r="C31" s="251"/>
      <c r="D31" s="251"/>
      <c r="E31" s="251"/>
      <c r="F31" s="251"/>
      <c r="G31" s="251"/>
      <c r="H31" s="251"/>
    </row>
    <row r="32" spans="2:8" ht="12.75">
      <c r="B32" s="251"/>
      <c r="C32" s="251"/>
      <c r="D32" s="251"/>
      <c r="E32" s="251"/>
      <c r="F32" s="251"/>
      <c r="G32" s="251"/>
      <c r="H32" s="251"/>
    </row>
    <row r="33" spans="2:8" ht="12.75">
      <c r="B33" s="251"/>
      <c r="C33" s="251"/>
      <c r="D33" s="251"/>
      <c r="E33" s="251"/>
      <c r="F33" s="251"/>
      <c r="G33" s="251"/>
      <c r="H33" s="251"/>
    </row>
    <row r="34" spans="2:8" ht="12.75">
      <c r="B34" s="251"/>
      <c r="C34" s="251"/>
      <c r="D34" s="251"/>
      <c r="E34" s="251"/>
      <c r="F34" s="251"/>
      <c r="G34" s="251"/>
      <c r="H34" s="251"/>
    </row>
    <row r="35" spans="2:8" ht="12.75">
      <c r="B35" s="251"/>
      <c r="C35" s="251"/>
      <c r="D35" s="251"/>
      <c r="E35" s="251"/>
      <c r="F35" s="251"/>
      <c r="G35" s="251"/>
      <c r="H35" s="251"/>
    </row>
    <row r="36" spans="2:8" ht="12.75">
      <c r="B36" s="251"/>
      <c r="C36" s="251"/>
      <c r="D36" s="251"/>
      <c r="E36" s="251"/>
      <c r="F36" s="251"/>
      <c r="G36" s="251"/>
      <c r="H36" s="251"/>
    </row>
    <row r="37" spans="2:8" ht="12.75">
      <c r="B37" s="251"/>
      <c r="C37" s="251"/>
      <c r="D37" s="251"/>
      <c r="E37" s="251"/>
      <c r="F37" s="251"/>
      <c r="G37" s="251"/>
      <c r="H37" s="251"/>
    </row>
    <row r="38" spans="2:8" ht="12.75">
      <c r="B38" s="251"/>
      <c r="C38" s="251"/>
      <c r="D38" s="251"/>
      <c r="E38" s="251"/>
      <c r="F38" s="251"/>
      <c r="G38" s="251"/>
      <c r="H38" s="251"/>
    </row>
    <row r="39" spans="2:8" ht="12.75">
      <c r="B39" s="251"/>
      <c r="C39" s="251"/>
      <c r="D39" s="251"/>
      <c r="E39" s="251"/>
      <c r="F39" s="251"/>
      <c r="G39" s="251"/>
      <c r="H39" s="251"/>
    </row>
    <row r="40" spans="2:8" ht="12.75">
      <c r="B40" s="251"/>
      <c r="C40" s="251"/>
      <c r="D40" s="251"/>
      <c r="E40" s="251"/>
      <c r="F40" s="251"/>
      <c r="G40" s="251"/>
      <c r="H40" s="251"/>
    </row>
    <row r="41" spans="2:8" ht="12.75">
      <c r="B41" s="251"/>
      <c r="C41" s="251"/>
      <c r="D41" s="251"/>
      <c r="E41" s="251"/>
      <c r="F41" s="251"/>
      <c r="G41" s="251"/>
      <c r="H41" s="251"/>
    </row>
    <row r="42" spans="2:8" ht="12.75">
      <c r="B42" s="251"/>
      <c r="C42" s="251"/>
      <c r="D42" s="251"/>
      <c r="E42" s="251"/>
      <c r="F42" s="251"/>
      <c r="G42" s="251"/>
      <c r="H42" s="251"/>
    </row>
    <row r="43" spans="2:8" ht="12.75">
      <c r="B43" s="251"/>
      <c r="C43" s="251"/>
      <c r="D43" s="251"/>
      <c r="E43" s="251"/>
      <c r="F43" s="251"/>
      <c r="G43" s="251"/>
      <c r="H43" s="251"/>
    </row>
    <row r="44" spans="2:8" ht="12.75">
      <c r="B44" s="251"/>
      <c r="C44" s="251"/>
      <c r="D44" s="251"/>
      <c r="E44" s="251"/>
      <c r="F44" s="251"/>
      <c r="G44" s="251"/>
      <c r="H44" s="251"/>
    </row>
    <row r="45" spans="2:8" ht="12.75">
      <c r="B45" s="251"/>
      <c r="C45" s="251"/>
      <c r="D45" s="251"/>
      <c r="E45" s="251"/>
      <c r="F45" s="251"/>
      <c r="G45" s="251"/>
      <c r="H45" s="251"/>
    </row>
    <row r="46" spans="2:8" ht="12.75">
      <c r="B46" s="251"/>
      <c r="C46" s="251"/>
      <c r="D46" s="251"/>
      <c r="E46" s="251"/>
      <c r="F46" s="251"/>
      <c r="G46" s="251"/>
      <c r="H46" s="251"/>
    </row>
    <row r="47" spans="2:8" ht="12.75">
      <c r="B47" s="251"/>
      <c r="C47" s="251"/>
      <c r="D47" s="251"/>
      <c r="E47" s="251"/>
      <c r="F47" s="251"/>
      <c r="G47" s="251"/>
      <c r="H47" s="251"/>
    </row>
    <row r="48" spans="2:8" ht="12.75">
      <c r="B48" s="251"/>
      <c r="C48" s="251"/>
      <c r="D48" s="251"/>
      <c r="E48" s="251"/>
      <c r="F48" s="251"/>
      <c r="G48" s="251"/>
      <c r="H48" s="251"/>
    </row>
    <row r="49" spans="2:8" ht="12.75">
      <c r="B49" s="251"/>
      <c r="C49" s="251"/>
      <c r="D49" s="251"/>
      <c r="E49" s="251"/>
      <c r="F49" s="251"/>
      <c r="G49" s="251"/>
      <c r="H49" s="251"/>
    </row>
    <row r="50" spans="2:8" ht="12.75">
      <c r="B50" s="251"/>
      <c r="C50" s="251"/>
      <c r="D50" s="251"/>
      <c r="E50" s="251"/>
      <c r="F50" s="251"/>
      <c r="G50" s="251"/>
      <c r="H50" s="251"/>
    </row>
    <row r="51" spans="2:8" ht="12.75">
      <c r="B51" s="251"/>
      <c r="C51" s="251"/>
      <c r="D51" s="251"/>
      <c r="E51" s="251"/>
      <c r="F51" s="251"/>
      <c r="G51" s="251"/>
      <c r="H51" s="251"/>
    </row>
    <row r="52" spans="2:8" ht="12.75">
      <c r="B52" s="251"/>
      <c r="C52" s="251"/>
      <c r="D52" s="251"/>
      <c r="E52" s="251"/>
      <c r="F52" s="251"/>
      <c r="G52" s="251"/>
      <c r="H52" s="251"/>
    </row>
    <row r="53" spans="2:8" ht="12.75">
      <c r="B53" s="251"/>
      <c r="C53" s="251"/>
      <c r="D53" s="251"/>
      <c r="E53" s="251"/>
      <c r="F53" s="251"/>
      <c r="G53" s="251"/>
      <c r="H53" s="251"/>
    </row>
    <row r="54" spans="2:8" ht="12.75">
      <c r="B54" s="251"/>
      <c r="C54" s="251"/>
      <c r="D54" s="251"/>
      <c r="E54" s="251"/>
      <c r="F54" s="251"/>
      <c r="G54" s="251"/>
      <c r="H54" s="251"/>
    </row>
    <row r="55" spans="2:8" ht="12.75">
      <c r="B55" s="251"/>
      <c r="C55" s="251"/>
      <c r="D55" s="251"/>
      <c r="E55" s="251"/>
      <c r="F55" s="251"/>
      <c r="G55" s="251"/>
      <c r="H55" s="251"/>
    </row>
    <row r="56" spans="2:8" ht="12.75">
      <c r="B56" s="251"/>
      <c r="C56" s="251"/>
      <c r="D56" s="251"/>
      <c r="E56" s="251"/>
      <c r="F56" s="251"/>
      <c r="G56" s="251"/>
      <c r="H56" s="251"/>
    </row>
    <row r="57" spans="2:8" ht="12.75">
      <c r="B57" s="251"/>
      <c r="C57" s="251"/>
      <c r="D57" s="251"/>
      <c r="E57" s="251"/>
      <c r="F57" s="251"/>
      <c r="G57" s="251"/>
      <c r="H57" s="251"/>
    </row>
    <row r="58" spans="2:8" ht="12.75">
      <c r="B58" s="251"/>
      <c r="C58" s="251"/>
      <c r="D58" s="251"/>
      <c r="E58" s="251"/>
      <c r="F58" s="251"/>
      <c r="G58" s="251"/>
      <c r="H58" s="251"/>
    </row>
    <row r="59" spans="2:8" ht="12.75">
      <c r="B59" s="251"/>
      <c r="C59" s="251"/>
      <c r="D59" s="251"/>
      <c r="E59" s="251"/>
      <c r="F59" s="251"/>
      <c r="G59" s="251"/>
      <c r="H59" s="251"/>
    </row>
    <row r="60" spans="2:8" ht="12.75">
      <c r="B60" s="251"/>
      <c r="C60" s="251"/>
      <c r="D60" s="251"/>
      <c r="E60" s="251"/>
      <c r="F60" s="251"/>
      <c r="G60" s="251"/>
      <c r="H60" s="251"/>
    </row>
    <row r="61" spans="2:8" ht="12.75">
      <c r="B61" s="251"/>
      <c r="C61" s="251"/>
      <c r="D61" s="251"/>
      <c r="E61" s="251"/>
      <c r="F61" s="251"/>
      <c r="G61" s="251"/>
      <c r="H61" s="251"/>
    </row>
    <row r="62" spans="2:8" ht="12.75">
      <c r="B62" s="251"/>
      <c r="C62" s="251"/>
      <c r="D62" s="251"/>
      <c r="E62" s="251"/>
      <c r="F62" s="251"/>
      <c r="G62" s="251"/>
      <c r="H62" s="251"/>
    </row>
    <row r="63" spans="2:8" ht="12.75">
      <c r="B63" s="251"/>
      <c r="C63" s="251"/>
      <c r="D63" s="251"/>
      <c r="E63" s="251"/>
      <c r="F63" s="251"/>
      <c r="G63" s="251"/>
      <c r="H63" s="251"/>
    </row>
    <row r="64" spans="2:8" ht="12.75">
      <c r="B64" s="251"/>
      <c r="C64" s="251"/>
      <c r="D64" s="251"/>
      <c r="E64" s="251"/>
      <c r="F64" s="251"/>
      <c r="G64" s="251"/>
      <c r="H64" s="251"/>
    </row>
    <row r="65" spans="2:8" ht="12.75">
      <c r="B65" s="251"/>
      <c r="C65" s="251"/>
      <c r="D65" s="251"/>
      <c r="E65" s="251"/>
      <c r="F65" s="251"/>
      <c r="G65" s="251"/>
      <c r="H65" s="251"/>
    </row>
    <row r="66" spans="2:8" ht="12.75">
      <c r="B66" s="251"/>
      <c r="C66" s="251"/>
      <c r="D66" s="251"/>
      <c r="E66" s="251"/>
      <c r="F66" s="251"/>
      <c r="G66" s="251"/>
      <c r="H66" s="251"/>
    </row>
    <row r="67" spans="2:8" ht="12.75">
      <c r="B67" s="251"/>
      <c r="C67" s="251"/>
      <c r="D67" s="251"/>
      <c r="E67" s="251"/>
      <c r="F67" s="251"/>
      <c r="G67" s="251"/>
      <c r="H67" s="251"/>
    </row>
    <row r="68" spans="2:8" ht="12.75">
      <c r="B68" s="251"/>
      <c r="C68" s="251"/>
      <c r="D68" s="251"/>
      <c r="E68" s="251"/>
      <c r="F68" s="251"/>
      <c r="G68" s="251"/>
      <c r="H68" s="251"/>
    </row>
    <row r="69" spans="2:8" ht="12.75">
      <c r="B69" s="251"/>
      <c r="C69" s="251"/>
      <c r="D69" s="251"/>
      <c r="E69" s="251"/>
      <c r="F69" s="251"/>
      <c r="G69" s="251"/>
      <c r="H69" s="251"/>
    </row>
    <row r="70" spans="2:8" ht="12.75">
      <c r="B70" s="251"/>
      <c r="C70" s="251"/>
      <c r="D70" s="251"/>
      <c r="E70" s="251"/>
      <c r="F70" s="251"/>
      <c r="G70" s="251"/>
      <c r="H70" s="251"/>
    </row>
    <row r="71" spans="2:8" ht="12.75">
      <c r="B71" s="251"/>
      <c r="C71" s="251"/>
      <c r="D71" s="251"/>
      <c r="E71" s="251"/>
      <c r="F71" s="251"/>
      <c r="G71" s="251"/>
      <c r="H71" s="251"/>
    </row>
    <row r="72" spans="2:8" ht="12.75">
      <c r="B72" s="251"/>
      <c r="C72" s="251"/>
      <c r="D72" s="251"/>
      <c r="E72" s="251"/>
      <c r="F72" s="251"/>
      <c r="G72" s="251"/>
      <c r="H72" s="251"/>
    </row>
    <row r="73" spans="2:8" ht="12.75">
      <c r="B73" s="251"/>
      <c r="C73" s="251"/>
      <c r="D73" s="251"/>
      <c r="E73" s="251"/>
      <c r="F73" s="251"/>
      <c r="G73" s="251"/>
      <c r="H73" s="251"/>
    </row>
    <row r="74" spans="2:8" ht="12.75">
      <c r="B74" s="251"/>
      <c r="C74" s="251"/>
      <c r="D74" s="251"/>
      <c r="E74" s="251"/>
      <c r="F74" s="251"/>
      <c r="G74" s="251"/>
      <c r="H74" s="251"/>
    </row>
    <row r="75" spans="2:8" ht="12.75">
      <c r="B75" s="251"/>
      <c r="C75" s="251"/>
      <c r="D75" s="251"/>
      <c r="E75" s="251"/>
      <c r="F75" s="251"/>
      <c r="G75" s="251"/>
      <c r="H75" s="251"/>
    </row>
    <row r="76" spans="2:8" ht="12.75">
      <c r="B76" s="251"/>
      <c r="C76" s="251"/>
      <c r="D76" s="251"/>
      <c r="E76" s="251"/>
      <c r="F76" s="251"/>
      <c r="G76" s="251"/>
      <c r="H76" s="251"/>
    </row>
    <row r="77" spans="2:8" ht="12.75">
      <c r="B77" s="251"/>
      <c r="C77" s="251"/>
      <c r="D77" s="251"/>
      <c r="E77" s="251"/>
      <c r="F77" s="251"/>
      <c r="G77" s="251"/>
      <c r="H77" s="251"/>
    </row>
    <row r="78" spans="2:8" ht="12.75">
      <c r="B78" s="251"/>
      <c r="C78" s="251"/>
      <c r="D78" s="251"/>
      <c r="E78" s="251"/>
      <c r="F78" s="251"/>
      <c r="G78" s="251"/>
      <c r="H78" s="251"/>
    </row>
    <row r="79" spans="2:8" ht="12.75">
      <c r="B79" s="251"/>
      <c r="C79" s="251"/>
      <c r="D79" s="251"/>
      <c r="E79" s="251"/>
      <c r="F79" s="251"/>
      <c r="G79" s="251"/>
      <c r="H79" s="251"/>
    </row>
    <row r="80" spans="2:8" ht="12.75">
      <c r="B80" s="251"/>
      <c r="C80" s="251"/>
      <c r="D80" s="251"/>
      <c r="E80" s="251"/>
      <c r="F80" s="251"/>
      <c r="G80" s="251"/>
      <c r="H80" s="251"/>
    </row>
    <row r="81" spans="2:8" ht="12.75">
      <c r="B81" s="251"/>
      <c r="C81" s="251"/>
      <c r="D81" s="251"/>
      <c r="E81" s="251"/>
      <c r="F81" s="251"/>
      <c r="G81" s="251"/>
      <c r="H81" s="251"/>
    </row>
    <row r="82" spans="2:8" ht="12.75">
      <c r="B82" s="251"/>
      <c r="C82" s="251"/>
      <c r="D82" s="251"/>
      <c r="E82" s="251"/>
      <c r="F82" s="251"/>
      <c r="G82" s="251"/>
      <c r="H82" s="251"/>
    </row>
    <row r="83" spans="2:8" ht="12.75">
      <c r="B83" s="251"/>
      <c r="C83" s="251"/>
      <c r="D83" s="251"/>
      <c r="E83" s="251"/>
      <c r="F83" s="251"/>
      <c r="G83" s="251"/>
      <c r="H83" s="251"/>
    </row>
    <row r="84" spans="2:8" ht="12.75">
      <c r="B84" s="251"/>
      <c r="C84" s="251"/>
      <c r="D84" s="251"/>
      <c r="E84" s="251"/>
      <c r="F84" s="251"/>
      <c r="G84" s="251"/>
      <c r="H84" s="251"/>
    </row>
    <row r="85" spans="2:8" ht="12.75">
      <c r="B85" s="251"/>
      <c r="C85" s="251"/>
      <c r="D85" s="251"/>
      <c r="E85" s="251"/>
      <c r="F85" s="251"/>
      <c r="G85" s="251"/>
      <c r="H85" s="251"/>
    </row>
    <row r="86" spans="2:8" ht="12.75">
      <c r="B86" s="251"/>
      <c r="C86" s="251"/>
      <c r="D86" s="251"/>
      <c r="E86" s="251"/>
      <c r="F86" s="251"/>
      <c r="G86" s="251"/>
      <c r="H86" s="251"/>
    </row>
    <row r="87" spans="2:8" ht="12.75">
      <c r="B87" s="251"/>
      <c r="C87" s="251"/>
      <c r="D87" s="251"/>
      <c r="E87" s="251"/>
      <c r="F87" s="251"/>
      <c r="G87" s="251"/>
      <c r="H87" s="251"/>
    </row>
    <row r="88" spans="2:8" ht="12.75">
      <c r="B88" s="251"/>
      <c r="C88" s="251"/>
      <c r="D88" s="251"/>
      <c r="E88" s="251"/>
      <c r="F88" s="251"/>
      <c r="G88" s="251"/>
      <c r="H88" s="251"/>
    </row>
    <row r="89" spans="2:8" ht="12.75">
      <c r="B89" s="251"/>
      <c r="C89" s="251"/>
      <c r="D89" s="251"/>
      <c r="E89" s="251"/>
      <c r="F89" s="251"/>
      <c r="G89" s="251"/>
      <c r="H89" s="251"/>
    </row>
    <row r="90" spans="2:8" ht="12.75">
      <c r="B90" s="251"/>
      <c r="C90" s="251"/>
      <c r="D90" s="251"/>
      <c r="E90" s="251"/>
      <c r="F90" s="251"/>
      <c r="G90" s="251"/>
      <c r="H90" s="251"/>
    </row>
    <row r="91" spans="2:8" ht="12.75">
      <c r="B91" s="251"/>
      <c r="C91" s="251"/>
      <c r="D91" s="251"/>
      <c r="E91" s="251"/>
      <c r="F91" s="251"/>
      <c r="G91" s="251"/>
      <c r="H91" s="251"/>
    </row>
    <row r="92" spans="2:8" ht="12.75">
      <c r="B92" s="251"/>
      <c r="C92" s="251"/>
      <c r="D92" s="251"/>
      <c r="E92" s="251"/>
      <c r="F92" s="251"/>
      <c r="G92" s="251"/>
      <c r="H92" s="251"/>
    </row>
    <row r="93" spans="2:8" ht="12.75">
      <c r="B93" s="251"/>
      <c r="C93" s="251"/>
      <c r="D93" s="251"/>
      <c r="E93" s="251"/>
      <c r="F93" s="251"/>
      <c r="G93" s="251"/>
      <c r="H93" s="251"/>
    </row>
    <row r="94" spans="2:8" ht="12.75">
      <c r="B94" s="251"/>
      <c r="C94" s="251"/>
      <c r="D94" s="251"/>
      <c r="E94" s="251"/>
      <c r="F94" s="251"/>
      <c r="G94" s="251"/>
      <c r="H94" s="251"/>
    </row>
    <row r="95" spans="2:8" ht="12.75">
      <c r="B95" s="251"/>
      <c r="C95" s="251"/>
      <c r="D95" s="251"/>
      <c r="E95" s="251"/>
      <c r="F95" s="251"/>
      <c r="G95" s="251"/>
      <c r="H95" s="251"/>
    </row>
    <row r="96" spans="2:8" ht="12.75">
      <c r="B96" s="251"/>
      <c r="C96" s="251"/>
      <c r="D96" s="251"/>
      <c r="E96" s="251"/>
      <c r="F96" s="251"/>
      <c r="G96" s="251"/>
      <c r="H96" s="251"/>
    </row>
    <row r="97" spans="2:8" ht="12.75">
      <c r="B97" s="251"/>
      <c r="C97" s="251"/>
      <c r="D97" s="251"/>
      <c r="E97" s="251"/>
      <c r="F97" s="251"/>
      <c r="G97" s="251"/>
      <c r="H97" s="251"/>
    </row>
    <row r="98" spans="2:8" ht="12.75">
      <c r="B98" s="251"/>
      <c r="C98" s="251"/>
      <c r="D98" s="251"/>
      <c r="E98" s="251"/>
      <c r="F98" s="251"/>
      <c r="G98" s="251"/>
      <c r="H98" s="251"/>
    </row>
    <row r="99" spans="2:8" ht="12.75">
      <c r="B99" s="251"/>
      <c r="C99" s="251"/>
      <c r="D99" s="251"/>
      <c r="E99" s="251"/>
      <c r="F99" s="251"/>
      <c r="G99" s="251"/>
      <c r="H99" s="251"/>
    </row>
    <row r="100" spans="2:8" ht="12.75">
      <c r="B100" s="251"/>
      <c r="C100" s="251"/>
      <c r="D100" s="251"/>
      <c r="E100" s="251"/>
      <c r="F100" s="251"/>
      <c r="G100" s="251"/>
      <c r="H100" s="251"/>
    </row>
    <row r="101" spans="2:8" ht="12.75">
      <c r="B101" s="251"/>
      <c r="C101" s="251"/>
      <c r="D101" s="251"/>
      <c r="E101" s="251"/>
      <c r="F101" s="251"/>
      <c r="G101" s="251"/>
      <c r="H101" s="251"/>
    </row>
    <row r="102" spans="2:8" ht="12.75">
      <c r="B102" s="251"/>
      <c r="C102" s="251"/>
      <c r="D102" s="251"/>
      <c r="E102" s="251"/>
      <c r="F102" s="251"/>
      <c r="G102" s="251"/>
      <c r="H102" s="251"/>
    </row>
    <row r="103" spans="2:8" ht="12.75">
      <c r="B103" s="251"/>
      <c r="C103" s="251"/>
      <c r="D103" s="251"/>
      <c r="E103" s="251"/>
      <c r="F103" s="251"/>
      <c r="G103" s="251"/>
      <c r="H103" s="251"/>
    </row>
    <row r="104" spans="2:8" ht="12.75">
      <c r="B104" s="251"/>
      <c r="C104" s="251"/>
      <c r="D104" s="251"/>
      <c r="E104" s="251"/>
      <c r="F104" s="251"/>
      <c r="G104" s="251"/>
      <c r="H104" s="251"/>
    </row>
    <row r="105" spans="2:8" ht="12.75">
      <c r="B105" s="251"/>
      <c r="C105" s="251"/>
      <c r="D105" s="251"/>
      <c r="E105" s="251"/>
      <c r="F105" s="251"/>
      <c r="G105" s="251"/>
      <c r="H105" s="251"/>
    </row>
    <row r="106" spans="2:8" ht="12.75">
      <c r="B106" s="251"/>
      <c r="C106" s="251"/>
      <c r="D106" s="251"/>
      <c r="E106" s="251"/>
      <c r="F106" s="251"/>
      <c r="G106" s="251"/>
      <c r="H106" s="251"/>
    </row>
    <row r="107" spans="2:8" ht="12.75">
      <c r="B107" s="251"/>
      <c r="C107" s="251"/>
      <c r="D107" s="251"/>
      <c r="E107" s="251"/>
      <c r="F107" s="251"/>
      <c r="G107" s="251"/>
      <c r="H107" s="251"/>
    </row>
    <row r="108" spans="2:8" ht="12.75">
      <c r="B108" s="251"/>
      <c r="C108" s="251"/>
      <c r="D108" s="251"/>
      <c r="E108" s="251"/>
      <c r="F108" s="251"/>
      <c r="G108" s="251"/>
      <c r="H108" s="251"/>
    </row>
    <row r="109" spans="2:8" ht="12.75">
      <c r="B109" s="251"/>
      <c r="C109" s="251"/>
      <c r="D109" s="251"/>
      <c r="E109" s="251"/>
      <c r="F109" s="251"/>
      <c r="G109" s="251"/>
      <c r="H109" s="251"/>
    </row>
    <row r="110" spans="2:8" ht="12.75">
      <c r="B110" s="251"/>
      <c r="C110" s="251"/>
      <c r="D110" s="251"/>
      <c r="E110" s="251"/>
      <c r="F110" s="251"/>
      <c r="G110" s="251"/>
      <c r="H110" s="251"/>
    </row>
    <row r="111" spans="2:8" ht="12.75">
      <c r="B111" s="251"/>
      <c r="C111" s="251"/>
      <c r="D111" s="251"/>
      <c r="E111" s="251"/>
      <c r="F111" s="251"/>
      <c r="G111" s="251"/>
      <c r="H111" s="251"/>
    </row>
    <row r="112" spans="2:8" ht="12.75">
      <c r="B112" s="251"/>
      <c r="C112" s="251"/>
      <c r="D112" s="251"/>
      <c r="E112" s="251"/>
      <c r="F112" s="251"/>
      <c r="G112" s="251"/>
      <c r="H112" s="251"/>
    </row>
    <row r="113" spans="2:8" ht="12.75">
      <c r="B113" s="251"/>
      <c r="C113" s="251"/>
      <c r="D113" s="251"/>
      <c r="E113" s="251"/>
      <c r="F113" s="251"/>
      <c r="G113" s="251"/>
      <c r="H113" s="251"/>
    </row>
    <row r="114" spans="2:8" ht="12.75">
      <c r="B114" s="251"/>
      <c r="C114" s="251"/>
      <c r="D114" s="251"/>
      <c r="E114" s="251"/>
      <c r="F114" s="251"/>
      <c r="G114" s="251"/>
      <c r="H114" s="251"/>
    </row>
    <row r="115" spans="2:8" ht="12.75">
      <c r="B115" s="251"/>
      <c r="C115" s="251"/>
      <c r="D115" s="251"/>
      <c r="E115" s="251"/>
      <c r="F115" s="251"/>
      <c r="G115" s="251"/>
      <c r="H115" s="251"/>
    </row>
    <row r="116" spans="2:8" ht="12.75">
      <c r="B116" s="251"/>
      <c r="C116" s="251"/>
      <c r="D116" s="251"/>
      <c r="E116" s="251"/>
      <c r="F116" s="251"/>
      <c r="G116" s="251"/>
      <c r="H116" s="251"/>
    </row>
    <row r="117" spans="2:8" ht="12.75">
      <c r="B117" s="251"/>
      <c r="C117" s="251"/>
      <c r="D117" s="251"/>
      <c r="E117" s="251"/>
      <c r="F117" s="251"/>
      <c r="G117" s="251"/>
      <c r="H117" s="251"/>
    </row>
    <row r="118" spans="2:8" ht="12.75">
      <c r="B118" s="251"/>
      <c r="C118" s="251"/>
      <c r="D118" s="251"/>
      <c r="E118" s="251"/>
      <c r="F118" s="251"/>
      <c r="G118" s="251"/>
      <c r="H118" s="251"/>
    </row>
    <row r="119" spans="2:8" ht="12.75">
      <c r="B119" s="251"/>
      <c r="C119" s="251"/>
      <c r="D119" s="251"/>
      <c r="E119" s="251"/>
      <c r="F119" s="251"/>
      <c r="G119" s="251"/>
      <c r="H119" s="251"/>
    </row>
    <row r="120" spans="2:8" ht="12.75">
      <c r="B120" s="251"/>
      <c r="C120" s="251"/>
      <c r="D120" s="251"/>
      <c r="E120" s="251"/>
      <c r="F120" s="251"/>
      <c r="G120" s="251"/>
      <c r="H120" s="251"/>
    </row>
    <row r="121" spans="2:8" ht="12.75">
      <c r="B121" s="251"/>
      <c r="C121" s="251"/>
      <c r="D121" s="251"/>
      <c r="E121" s="251"/>
      <c r="F121" s="251"/>
      <c r="G121" s="251"/>
      <c r="H121" s="251"/>
    </row>
    <row r="122" spans="2:8" ht="12.75">
      <c r="B122" s="251"/>
      <c r="C122" s="251"/>
      <c r="D122" s="251"/>
      <c r="E122" s="251"/>
      <c r="F122" s="251"/>
      <c r="G122" s="251"/>
      <c r="H122" s="251"/>
    </row>
    <row r="123" spans="2:8" ht="12.75">
      <c r="B123" s="251"/>
      <c r="C123" s="251"/>
      <c r="D123" s="251"/>
      <c r="E123" s="251"/>
      <c r="F123" s="251"/>
      <c r="G123" s="251"/>
      <c r="H123" s="251"/>
    </row>
    <row r="124" spans="2:8" ht="12.75">
      <c r="B124" s="251"/>
      <c r="C124" s="251"/>
      <c r="D124" s="251"/>
      <c r="E124" s="251"/>
      <c r="F124" s="251"/>
      <c r="G124" s="251"/>
      <c r="H124" s="251"/>
    </row>
    <row r="125" spans="2:8" ht="12.75">
      <c r="B125" s="251"/>
      <c r="C125" s="251"/>
      <c r="D125" s="251"/>
      <c r="E125" s="251"/>
      <c r="F125" s="251"/>
      <c r="G125" s="251"/>
      <c r="H125" s="251"/>
    </row>
    <row r="126" spans="2:8" ht="12.75">
      <c r="B126" s="251"/>
      <c r="C126" s="251"/>
      <c r="D126" s="251"/>
      <c r="E126" s="251"/>
      <c r="F126" s="251"/>
      <c r="G126" s="251"/>
      <c r="H126" s="251"/>
    </row>
    <row r="127" spans="2:8" ht="12.75">
      <c r="B127" s="251"/>
      <c r="C127" s="251"/>
      <c r="D127" s="251"/>
      <c r="E127" s="251"/>
      <c r="F127" s="251"/>
      <c r="G127" s="251"/>
      <c r="H127" s="251"/>
    </row>
    <row r="128" spans="2:8" ht="12.75">
      <c r="B128" s="251"/>
      <c r="C128" s="251"/>
      <c r="D128" s="251"/>
      <c r="E128" s="251"/>
      <c r="F128" s="251"/>
      <c r="G128" s="251"/>
      <c r="H128" s="251"/>
    </row>
    <row r="129" spans="2:8" ht="12.75">
      <c r="B129" s="251"/>
      <c r="C129" s="251"/>
      <c r="D129" s="251"/>
      <c r="E129" s="251"/>
      <c r="F129" s="251"/>
      <c r="G129" s="251"/>
      <c r="H129" s="251"/>
    </row>
    <row r="130" spans="2:8" ht="12.75">
      <c r="B130" s="251"/>
      <c r="C130" s="251"/>
      <c r="D130" s="251"/>
      <c r="E130" s="251"/>
      <c r="F130" s="251"/>
      <c r="G130" s="251"/>
      <c r="H130" s="251"/>
    </row>
    <row r="131" spans="2:8" ht="12.75">
      <c r="B131" s="251"/>
      <c r="C131" s="251"/>
      <c r="D131" s="251"/>
      <c r="E131" s="251"/>
      <c r="F131" s="251"/>
      <c r="G131" s="251"/>
      <c r="H131" s="251"/>
    </row>
    <row r="132" spans="2:8" ht="12.75">
      <c r="B132" s="251"/>
      <c r="C132" s="251"/>
      <c r="D132" s="251"/>
      <c r="E132" s="251"/>
      <c r="F132" s="251"/>
      <c r="G132" s="251"/>
      <c r="H132" s="251"/>
    </row>
    <row r="133" spans="2:8" ht="12.75">
      <c r="B133" s="251"/>
      <c r="C133" s="251"/>
      <c r="D133" s="251"/>
      <c r="E133" s="251"/>
      <c r="F133" s="251"/>
      <c r="G133" s="251"/>
      <c r="H133" s="25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52" customWidth="1"/>
  </cols>
  <sheetData>
    <row r="1" spans="2:8" ht="11.25">
      <c r="B1" s="252" t="s">
        <v>463</v>
      </c>
      <c r="C1" s="252" t="s">
        <v>464</v>
      </c>
      <c r="D1" s="252" t="s">
        <v>466</v>
      </c>
      <c r="E1" s="252" t="s">
        <v>467</v>
      </c>
      <c r="F1" s="252" t="s">
        <v>468</v>
      </c>
      <c r="G1" s="252" t="s">
        <v>469</v>
      </c>
      <c r="H1" s="252" t="s">
        <v>470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464</v>
      </c>
      <c r="B1" s="44" t="s">
        <v>463</v>
      </c>
      <c r="C1" s="44" t="s">
        <v>465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130</v>
      </c>
      <c r="B1" s="4"/>
    </row>
    <row r="2" spans="1:4" ht="11.25">
      <c r="A2" s="4" t="s">
        <v>132</v>
      </c>
      <c r="B2" s="6" t="s">
        <v>174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158</v>
      </c>
      <c r="D4" s="5" t="s">
        <v>12</v>
      </c>
    </row>
    <row r="5" spans="1:4" ht="11.25">
      <c r="A5" s="4" t="s">
        <v>134</v>
      </c>
      <c r="B5" s="4"/>
      <c r="D5" s="5" t="s">
        <v>13</v>
      </c>
    </row>
    <row r="6" spans="1:4" ht="11.25">
      <c r="A6" s="4" t="s">
        <v>135</v>
      </c>
      <c r="B6" s="4"/>
      <c r="D6" s="5" t="s">
        <v>14</v>
      </c>
    </row>
    <row r="7" spans="1:4" ht="11.25">
      <c r="A7" s="4" t="s">
        <v>136</v>
      </c>
      <c r="B7" s="4"/>
      <c r="D7" s="5" t="s">
        <v>15</v>
      </c>
    </row>
    <row r="8" spans="1:4" ht="11.25">
      <c r="A8" s="4" t="s">
        <v>131</v>
      </c>
      <c r="D8" s="5" t="s">
        <v>16</v>
      </c>
    </row>
    <row r="9" spans="1:4" ht="11.25">
      <c r="A9" s="4" t="s">
        <v>138</v>
      </c>
      <c r="D9" s="5" t="s">
        <v>17</v>
      </c>
    </row>
    <row r="10" spans="1:4" ht="11.25">
      <c r="A10" s="4" t="s">
        <v>133</v>
      </c>
      <c r="D10" s="5" t="s">
        <v>18</v>
      </c>
    </row>
    <row r="11" spans="1:4" ht="11.25">
      <c r="A11" s="4" t="s">
        <v>140</v>
      </c>
      <c r="D11" s="5" t="s">
        <v>19</v>
      </c>
    </row>
    <row r="12" spans="1:4" ht="11.25">
      <c r="A12" s="4" t="s">
        <v>141</v>
      </c>
      <c r="D12" s="5" t="s">
        <v>20</v>
      </c>
    </row>
    <row r="13" spans="1:4" ht="11.25">
      <c r="A13" s="4" t="s">
        <v>142</v>
      </c>
      <c r="D13" s="5" t="s">
        <v>21</v>
      </c>
    </row>
    <row r="14" spans="1:4" ht="11.25">
      <c r="A14" s="4" t="s">
        <v>143</v>
      </c>
      <c r="D14" s="5" t="s">
        <v>22</v>
      </c>
    </row>
    <row r="15" spans="1:4" ht="11.25">
      <c r="A15" s="4" t="s">
        <v>144</v>
      </c>
      <c r="D15" s="5" t="s">
        <v>23</v>
      </c>
    </row>
    <row r="16" spans="1:4" ht="11.25">
      <c r="A16" s="4" t="s">
        <v>137</v>
      </c>
      <c r="D16" s="5" t="s">
        <v>24</v>
      </c>
    </row>
    <row r="17" ht="11.25">
      <c r="A17" s="4" t="s">
        <v>36</v>
      </c>
    </row>
    <row r="18" spans="1:2" ht="11.25">
      <c r="A18" s="4" t="s">
        <v>139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145</v>
      </c>
      <c r="B21" s="5" t="s">
        <v>29</v>
      </c>
    </row>
    <row r="22" spans="1:2" ht="11.25">
      <c r="A22" s="4" t="s">
        <v>146</v>
      </c>
      <c r="B22" s="5" t="s">
        <v>30</v>
      </c>
    </row>
    <row r="23" spans="1:2" ht="11.25">
      <c r="A23" s="4" t="s">
        <v>147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150</v>
      </c>
    </row>
    <row r="50" ht="11.25">
      <c r="A50" s="4" t="s">
        <v>72</v>
      </c>
    </row>
    <row r="51" ht="11.25">
      <c r="A51" s="4" t="s">
        <v>151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148</v>
      </c>
      <c r="B57" s="4"/>
    </row>
    <row r="58" spans="1:2" ht="11.25">
      <c r="A58" s="4" t="s">
        <v>152</v>
      </c>
      <c r="B58" s="4"/>
    </row>
    <row r="59" spans="1:2" ht="11.25">
      <c r="A59" s="4" t="s">
        <v>149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154</v>
      </c>
      <c r="B65" s="4"/>
    </row>
    <row r="66" spans="1:2" ht="11.25">
      <c r="A66" s="4" t="s">
        <v>155</v>
      </c>
      <c r="B66" s="4"/>
    </row>
    <row r="67" spans="1:2" ht="11.25">
      <c r="A67" s="4" t="s">
        <v>156</v>
      </c>
      <c r="B67" s="4"/>
    </row>
    <row r="68" spans="1:2" ht="11.25">
      <c r="A68" s="4" t="s">
        <v>153</v>
      </c>
      <c r="B68" s="4"/>
    </row>
    <row r="69" spans="1:2" ht="11.25">
      <c r="A69" s="4" t="s">
        <v>161</v>
      </c>
      <c r="B69" s="4"/>
    </row>
    <row r="70" spans="1:2" ht="11.25">
      <c r="A70" s="4" t="s">
        <v>162</v>
      </c>
      <c r="B70" s="4"/>
    </row>
    <row r="71" spans="1:2" ht="11.25">
      <c r="A71" s="4" t="s">
        <v>157</v>
      </c>
      <c r="B71" s="4"/>
    </row>
    <row r="72" spans="1:2" ht="11.25">
      <c r="A72" s="4" t="s">
        <v>165</v>
      </c>
      <c r="B72" s="4"/>
    </row>
    <row r="73" spans="1:2" ht="11.25">
      <c r="A73" s="4" t="s">
        <v>159</v>
      </c>
      <c r="B73" s="4"/>
    </row>
    <row r="74" spans="1:2" ht="11.25">
      <c r="A74" s="4" t="s">
        <v>160</v>
      </c>
      <c r="B74" s="4"/>
    </row>
    <row r="75" spans="1:2" ht="11.25">
      <c r="A75" s="4" t="s">
        <v>169</v>
      </c>
      <c r="B75" s="4"/>
    </row>
    <row r="76" spans="1:2" ht="11.25">
      <c r="A76" s="4" t="s">
        <v>163</v>
      </c>
      <c r="B76" s="4"/>
    </row>
    <row r="77" spans="1:2" ht="11.25">
      <c r="A77" s="4" t="s">
        <v>164</v>
      </c>
      <c r="B77" s="4"/>
    </row>
    <row r="78" spans="1:2" ht="11.25">
      <c r="A78" s="4" t="s">
        <v>170</v>
      </c>
      <c r="B78" s="4"/>
    </row>
    <row r="79" spans="1:2" ht="11.25">
      <c r="A79" s="4" t="s">
        <v>173</v>
      </c>
      <c r="B79" s="4"/>
    </row>
    <row r="80" spans="1:2" ht="11.25">
      <c r="A80" s="4" t="s">
        <v>171</v>
      </c>
      <c r="B80" s="4"/>
    </row>
    <row r="81" spans="1:2" ht="11.25">
      <c r="A81" s="4" t="s">
        <v>172</v>
      </c>
      <c r="B81" s="4"/>
    </row>
    <row r="82" spans="1:2" ht="11.25">
      <c r="A82" s="4" t="s">
        <v>166</v>
      </c>
      <c r="B82" s="4"/>
    </row>
    <row r="83" spans="1:2" ht="11.25">
      <c r="A83" s="4" t="s">
        <v>167</v>
      </c>
      <c r="B83" s="4"/>
    </row>
    <row r="84" spans="1:2" ht="11.25">
      <c r="A84" s="4" t="s">
        <v>168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77" customFormat="1" ht="22.5">
      <c r="C3" s="98"/>
      <c r="D3" s="99"/>
      <c r="E3" s="403"/>
      <c r="F3" s="406"/>
      <c r="G3" s="103" t="s">
        <v>328</v>
      </c>
      <c r="H3" s="116" t="s">
        <v>327</v>
      </c>
      <c r="I3" s="125"/>
      <c r="J3" s="143" t="s">
        <v>220</v>
      </c>
    </row>
    <row r="4" spans="3:10" s="77" customFormat="1" ht="12.75">
      <c r="C4" s="98"/>
      <c r="D4" s="99"/>
      <c r="E4" s="404"/>
      <c r="F4" s="407"/>
      <c r="G4" s="113" t="s">
        <v>326</v>
      </c>
      <c r="H4" s="315">
        <f>IF(J4,"",J5)</f>
      </c>
      <c r="I4" s="125"/>
      <c r="J4" s="316" t="b">
        <f>ISNA(J5)</f>
        <v>1</v>
      </c>
    </row>
    <row r="5" spans="3:10" s="77" customFormat="1" ht="101.25">
      <c r="C5" s="98"/>
      <c r="D5" s="99"/>
      <c r="E5" s="404"/>
      <c r="F5" s="407"/>
      <c r="G5" s="103" t="s">
        <v>483</v>
      </c>
      <c r="H5" s="116" t="s">
        <v>327</v>
      </c>
      <c r="I5" s="117">
        <f>IF(I4="",0,IF(I4=0,0,I3/I4))</f>
        <v>0</v>
      </c>
      <c r="J5" s="316" t="e">
        <f>INDEX(tech!G$24:G$51,MATCH(F3,tech!F$24:F$51,0))</f>
        <v>#N/A</v>
      </c>
    </row>
    <row r="6" spans="3:10" s="77" customFormat="1" ht="33.75">
      <c r="C6" s="98"/>
      <c r="D6" s="99"/>
      <c r="E6" s="405"/>
      <c r="F6" s="408"/>
      <c r="G6" s="113" t="s">
        <v>302</v>
      </c>
      <c r="H6" s="119" t="s">
        <v>329</v>
      </c>
      <c r="I6" s="126"/>
      <c r="J6" s="142"/>
    </row>
    <row r="12" s="267" customFormat="1" ht="12.75">
      <c r="A12" s="268" t="s">
        <v>462</v>
      </c>
    </row>
    <row r="13" s="266" customFormat="1" ht="12.75"/>
    <row r="14" spans="1:33" s="77" customFormat="1" ht="33.75">
      <c r="A14" s="263"/>
      <c r="B14" s="263"/>
      <c r="C14" s="263"/>
      <c r="D14" s="269" t="s">
        <v>471</v>
      </c>
      <c r="E14" s="265"/>
      <c r="F14" s="270"/>
      <c r="G14" s="31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8"/>
      <c r="T14" s="187"/>
      <c r="U14" s="187"/>
      <c r="V14" s="188"/>
      <c r="W14" s="189"/>
      <c r="X14" s="186"/>
      <c r="Y14" s="84"/>
      <c r="Z14" s="91"/>
      <c r="AA14" s="91"/>
      <c r="AB14" s="91"/>
      <c r="AC14" s="91"/>
      <c r="AD14" s="91"/>
      <c r="AE14" s="91"/>
      <c r="AF14" s="91"/>
      <c r="AG14" s="91"/>
    </row>
    <row r="16" s="267" customFormat="1" ht="12.75">
      <c r="A16" s="268" t="s">
        <v>482</v>
      </c>
    </row>
    <row r="18" spans="3:8" s="77" customFormat="1" ht="33.75">
      <c r="C18" s="98"/>
      <c r="D18" s="269" t="s">
        <v>471</v>
      </c>
      <c r="E18" s="259"/>
      <c r="F18" s="303"/>
      <c r="G18" s="124"/>
      <c r="H18" s="102"/>
    </row>
    <row r="20" s="267" customFormat="1" ht="12.75">
      <c r="A20" s="268" t="s">
        <v>270</v>
      </c>
    </row>
    <row r="22" spans="4:8" s="77" customFormat="1" ht="11.25">
      <c r="D22" s="82"/>
      <c r="E22" s="318"/>
      <c r="F22" s="323"/>
      <c r="G22" s="327"/>
      <c r="H22" s="102"/>
    </row>
    <row r="25" spans="6:7" ht="11.25">
      <c r="F25" s="312" t="s">
        <v>232</v>
      </c>
      <c r="G25" s="1" t="s">
        <v>233</v>
      </c>
    </row>
    <row r="26" spans="6:7" ht="11.25">
      <c r="F26" s="313" t="s">
        <v>234</v>
      </c>
      <c r="G26" s="1" t="s">
        <v>235</v>
      </c>
    </row>
    <row r="27" spans="6:7" ht="11.25">
      <c r="F27" s="313" t="s">
        <v>236</v>
      </c>
      <c r="G27" s="1" t="s">
        <v>237</v>
      </c>
    </row>
    <row r="28" spans="6:7" ht="11.25">
      <c r="F28" s="313" t="s">
        <v>238</v>
      </c>
      <c r="G28" s="1" t="s">
        <v>237</v>
      </c>
    </row>
    <row r="29" spans="6:7" ht="11.25">
      <c r="F29" s="313" t="s">
        <v>239</v>
      </c>
      <c r="G29" s="1" t="s">
        <v>237</v>
      </c>
    </row>
    <row r="30" spans="6:7" ht="11.25">
      <c r="F30" s="313" t="s">
        <v>240</v>
      </c>
      <c r="G30" s="1" t="s">
        <v>237</v>
      </c>
    </row>
    <row r="31" spans="6:7" ht="11.25">
      <c r="F31" s="313" t="s">
        <v>241</v>
      </c>
      <c r="G31" s="1" t="s">
        <v>237</v>
      </c>
    </row>
    <row r="32" spans="6:7" ht="11.25">
      <c r="F32" s="313" t="s">
        <v>242</v>
      </c>
      <c r="G32" s="1" t="s">
        <v>237</v>
      </c>
    </row>
    <row r="33" spans="6:7" ht="11.25">
      <c r="F33" s="313" t="s">
        <v>243</v>
      </c>
      <c r="G33" s="1" t="s">
        <v>237</v>
      </c>
    </row>
    <row r="34" spans="6:7" ht="11.25">
      <c r="F34" s="313" t="s">
        <v>244</v>
      </c>
      <c r="G34" s="1" t="s">
        <v>237</v>
      </c>
    </row>
    <row r="35" spans="6:7" ht="11.25">
      <c r="F35" s="313" t="s">
        <v>245</v>
      </c>
      <c r="G35" s="1" t="s">
        <v>246</v>
      </c>
    </row>
    <row r="36" spans="6:7" ht="11.25">
      <c r="F36" s="313" t="s">
        <v>247</v>
      </c>
      <c r="G36" s="1" t="s">
        <v>246</v>
      </c>
    </row>
    <row r="37" spans="6:7" ht="11.25">
      <c r="F37" s="313" t="s">
        <v>248</v>
      </c>
      <c r="G37" s="1" t="s">
        <v>246</v>
      </c>
    </row>
    <row r="38" spans="6:7" ht="11.25">
      <c r="F38" s="313" t="s">
        <v>249</v>
      </c>
      <c r="G38" s="1" t="s">
        <v>246</v>
      </c>
    </row>
    <row r="39" spans="6:7" ht="11.25">
      <c r="F39" s="313" t="s">
        <v>250</v>
      </c>
      <c r="G39" s="1" t="s">
        <v>237</v>
      </c>
    </row>
    <row r="40" spans="6:7" ht="11.25">
      <c r="F40" s="313" t="s">
        <v>251</v>
      </c>
      <c r="G40" s="1" t="s">
        <v>237</v>
      </c>
    </row>
    <row r="41" spans="6:7" ht="11.25">
      <c r="F41" s="313" t="s">
        <v>252</v>
      </c>
      <c r="G41" s="1" t="s">
        <v>237</v>
      </c>
    </row>
    <row r="42" spans="6:7" ht="11.25">
      <c r="F42" s="313" t="s">
        <v>253</v>
      </c>
      <c r="G42" s="1" t="s">
        <v>246</v>
      </c>
    </row>
    <row r="43" spans="6:7" ht="11.25">
      <c r="F43" s="313" t="s">
        <v>254</v>
      </c>
      <c r="G43" s="1" t="s">
        <v>237</v>
      </c>
    </row>
    <row r="44" spans="6:7" ht="11.25">
      <c r="F44" s="313" t="s">
        <v>255</v>
      </c>
      <c r="G44" s="1" t="s">
        <v>237</v>
      </c>
    </row>
    <row r="45" spans="6:7" ht="22.5">
      <c r="F45" s="313" t="s">
        <v>256</v>
      </c>
      <c r="G45" s="1" t="s">
        <v>233</v>
      </c>
    </row>
    <row r="46" spans="6:7" ht="11.25">
      <c r="F46" s="313" t="s">
        <v>257</v>
      </c>
      <c r="G46" s="1" t="s">
        <v>258</v>
      </c>
    </row>
    <row r="47" spans="6:7" ht="11.25">
      <c r="F47" s="313" t="s">
        <v>259</v>
      </c>
      <c r="G47" s="1" t="s">
        <v>258</v>
      </c>
    </row>
    <row r="48" spans="6:7" ht="11.25">
      <c r="F48" s="313" t="s">
        <v>260</v>
      </c>
      <c r="G48" s="1" t="s">
        <v>258</v>
      </c>
    </row>
    <row r="49" spans="6:7" ht="11.25">
      <c r="F49" s="313" t="s">
        <v>261</v>
      </c>
      <c r="G49" s="1" t="s">
        <v>258</v>
      </c>
    </row>
    <row r="50" spans="6:7" ht="11.25">
      <c r="F50" s="313" t="s">
        <v>262</v>
      </c>
      <c r="G50" s="1" t="s">
        <v>263</v>
      </c>
    </row>
    <row r="51" ht="11.25">
      <c r="F51" s="314" t="s">
        <v>264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64" customWidth="1"/>
    <col min="2" max="2" width="25.75390625" style="70" customWidth="1"/>
    <col min="3" max="3" width="100.75390625" style="70" customWidth="1"/>
    <col min="4" max="4" width="15.875" style="71" bestFit="1" customWidth="1"/>
    <col min="5" max="16384" width="9.125" style="64" customWidth="1"/>
  </cols>
  <sheetData>
    <row r="1" spans="2:3" ht="12" thickBot="1">
      <c r="B1" s="65"/>
      <c r="C1" s="64"/>
    </row>
    <row r="2" spans="1:5" ht="12" thickBot="1">
      <c r="A2" s="66"/>
      <c r="B2" s="67" t="s">
        <v>321</v>
      </c>
      <c r="C2" s="68" t="s">
        <v>322</v>
      </c>
      <c r="D2" s="69" t="s">
        <v>126</v>
      </c>
      <c r="E2" s="66"/>
    </row>
    <row r="3" spans="1:5" ht="34.5" customHeight="1">
      <c r="A3" s="66"/>
      <c r="B3" s="132" t="s">
        <v>221</v>
      </c>
      <c r="C3" s="133" t="str">
        <f>'ТС цены'!$E$10</f>
        <v>Информация о ценах (тарифах) на регулируемые товары и услуги и надбавках к этим ценам (тарифам)</v>
      </c>
      <c r="D3" s="134" t="s">
        <v>323</v>
      </c>
      <c r="E3" s="66"/>
    </row>
    <row r="4" spans="1:5" ht="34.5" customHeight="1">
      <c r="A4" s="66"/>
      <c r="B4" s="76" t="s">
        <v>204</v>
      </c>
      <c r="C4" s="135" t="str">
        <f>'ТС цены (2)'!E10</f>
        <v>Информация о ценах (тарифах) на регулируемые товары и услуги и надбавках к этим ценам (тарифам)</v>
      </c>
      <c r="D4" s="136" t="s">
        <v>323</v>
      </c>
      <c r="E4" s="66"/>
    </row>
    <row r="5" spans="1:5" ht="34.5" customHeight="1">
      <c r="A5" s="66"/>
      <c r="B5" s="137" t="s">
        <v>222</v>
      </c>
      <c r="C5" s="138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36" t="s">
        <v>323</v>
      </c>
      <c r="E5" s="66"/>
    </row>
    <row r="6" spans="2:4" ht="34.5" customHeight="1">
      <c r="B6" s="76" t="s">
        <v>223</v>
      </c>
      <c r="C6" s="135" t="str">
        <f>'ТС инвестиции'!$E$10</f>
        <v>Информация об инвестиционных программах и отчетах об их реализации</v>
      </c>
      <c r="D6" s="136" t="s">
        <v>323</v>
      </c>
    </row>
    <row r="7" spans="1:5" ht="34.5" customHeight="1">
      <c r="A7" s="66"/>
      <c r="B7" s="137" t="s">
        <v>224</v>
      </c>
      <c r="C7" s="138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36" t="s">
        <v>323</v>
      </c>
      <c r="E7" s="66"/>
    </row>
    <row r="8" spans="1:5" ht="34.5" customHeight="1">
      <c r="A8" s="66"/>
      <c r="B8" s="76" t="s">
        <v>225</v>
      </c>
      <c r="C8" s="135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36" t="s">
        <v>323</v>
      </c>
      <c r="E8" s="66"/>
    </row>
    <row r="9" spans="1:5" ht="34.5" customHeight="1" thickBot="1">
      <c r="A9" s="66"/>
      <c r="B9" s="139" t="s">
        <v>205</v>
      </c>
      <c r="C9" s="325" t="str">
        <f>'Ссылки на публикации'!E10</f>
        <v>Ссылки на публикации в других источниках</v>
      </c>
      <c r="D9" s="140" t="s">
        <v>323</v>
      </c>
      <c r="E9" s="66"/>
    </row>
    <row r="10" spans="1:5" ht="24" customHeight="1">
      <c r="A10" s="66"/>
      <c r="B10" s="77"/>
      <c r="C10" s="77"/>
      <c r="D10" s="78"/>
      <c r="E10" s="66"/>
    </row>
    <row r="11" spans="1:5" ht="24" customHeight="1">
      <c r="A11" s="66"/>
      <c r="B11" s="77"/>
      <c r="C11" s="77"/>
      <c r="D11" s="78"/>
      <c r="E11" s="66"/>
    </row>
    <row r="12" spans="1:5" ht="24" customHeight="1">
      <c r="A12" s="66"/>
      <c r="B12" s="77"/>
      <c r="C12" s="77"/>
      <c r="D12" s="78"/>
      <c r="E12" s="66"/>
    </row>
    <row r="13" spans="1:5" ht="24" customHeight="1">
      <c r="A13" s="66"/>
      <c r="B13" s="77"/>
      <c r="C13" s="77"/>
      <c r="D13" s="78"/>
      <c r="E13" s="66"/>
    </row>
    <row r="14" spans="1:5" ht="24" customHeight="1">
      <c r="A14" s="66"/>
      <c r="B14" s="77"/>
      <c r="C14" s="77"/>
      <c r="D14" s="78"/>
      <c r="E14" s="66"/>
    </row>
    <row r="15" spans="1:5" ht="24" customHeight="1">
      <c r="A15" s="66"/>
      <c r="B15" s="77"/>
      <c r="C15" s="77"/>
      <c r="D15" s="78"/>
      <c r="E15" s="66"/>
    </row>
    <row r="16" spans="2:4" ht="24" customHeight="1">
      <c r="B16" s="77"/>
      <c r="C16" s="77"/>
      <c r="D16" s="78"/>
    </row>
    <row r="17" spans="1:5" ht="24" customHeight="1">
      <c r="A17" s="66"/>
      <c r="B17" s="77"/>
      <c r="C17" s="77"/>
      <c r="D17" s="78"/>
      <c r="E17" s="66"/>
    </row>
    <row r="18" spans="2:4" ht="24" customHeight="1">
      <c r="B18" s="77"/>
      <c r="C18" s="77"/>
      <c r="D18" s="78"/>
    </row>
    <row r="19" spans="2:4" ht="24" customHeight="1">
      <c r="B19" s="77"/>
      <c r="C19" s="77"/>
      <c r="D19" s="78"/>
    </row>
    <row r="20" spans="2:4" ht="24" customHeight="1">
      <c r="B20" s="77"/>
      <c r="C20" s="77"/>
      <c r="D20" s="78"/>
    </row>
    <row r="21" spans="2:4" ht="24" customHeight="1">
      <c r="B21" s="77"/>
      <c r="C21" s="77"/>
      <c r="D21" s="78"/>
    </row>
    <row r="22" spans="2:4" ht="24" customHeight="1">
      <c r="B22" s="77"/>
      <c r="C22" s="77"/>
      <c r="D22" s="78"/>
    </row>
    <row r="23" spans="2:4" ht="24" customHeight="1">
      <c r="B23" s="77"/>
      <c r="C23" s="77"/>
      <c r="D23" s="78"/>
    </row>
    <row r="24" spans="2:4" ht="24" customHeight="1">
      <c r="B24" s="77"/>
      <c r="C24" s="77"/>
      <c r="D24" s="78"/>
    </row>
    <row r="25" spans="2:4" ht="24" customHeight="1">
      <c r="B25" s="77"/>
      <c r="C25" s="77"/>
      <c r="D25" s="78"/>
    </row>
    <row r="26" spans="2:4" ht="24" customHeight="1">
      <c r="B26" s="77"/>
      <c r="C26" s="77"/>
      <c r="D26" s="78"/>
    </row>
    <row r="27" spans="2:4" ht="24" customHeight="1">
      <c r="B27" s="77"/>
      <c r="C27" s="77"/>
      <c r="D27" s="78"/>
    </row>
    <row r="28" spans="2:4" ht="24" customHeight="1">
      <c r="B28" s="77"/>
      <c r="C28" s="77"/>
      <c r="D28" s="78"/>
    </row>
    <row r="29" spans="2:4" ht="24" customHeight="1">
      <c r="B29" s="77"/>
      <c r="C29" s="77"/>
      <c r="D29" s="78"/>
    </row>
    <row r="30" spans="2:4" ht="24" customHeight="1">
      <c r="B30" s="77"/>
      <c r="C30" s="77"/>
      <c r="D30" s="78"/>
    </row>
    <row r="31" spans="2:4" ht="24" customHeight="1">
      <c r="B31" s="77"/>
      <c r="C31" s="77"/>
      <c r="D31" s="78"/>
    </row>
    <row r="32" spans="2:4" ht="24" customHeight="1">
      <c r="B32" s="77"/>
      <c r="C32" s="77"/>
      <c r="D32" s="78"/>
    </row>
    <row r="33" spans="2:4" ht="24" customHeight="1">
      <c r="B33" s="77"/>
      <c r="C33" s="77"/>
      <c r="D33" s="78"/>
    </row>
    <row r="34" spans="2:4" ht="24" customHeight="1">
      <c r="B34" s="77"/>
      <c r="C34" s="77"/>
      <c r="D34" s="78"/>
    </row>
    <row r="35" spans="2:4" ht="24" customHeight="1">
      <c r="B35" s="77"/>
      <c r="C35" s="77"/>
      <c r="D35" s="78"/>
    </row>
    <row r="36" spans="2:4" ht="24" customHeight="1">
      <c r="B36" s="77"/>
      <c r="C36" s="77"/>
      <c r="D36" s="78"/>
    </row>
    <row r="37" spans="2:4" ht="24" customHeight="1">
      <c r="B37" s="77"/>
      <c r="C37" s="77"/>
      <c r="D37" s="78"/>
    </row>
    <row r="38" spans="2:4" ht="24" customHeight="1">
      <c r="B38" s="77"/>
      <c r="C38" s="77"/>
      <c r="D38" s="78"/>
    </row>
    <row r="39" spans="2:3" ht="24" customHeight="1">
      <c r="B39" s="64"/>
      <c r="C39" s="64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7">
      <selection activeCell="C19" sqref="C19"/>
    </sheetView>
  </sheetViews>
  <sheetFormatPr defaultColWidth="9.00390625" defaultRowHeight="12.75"/>
  <cols>
    <col min="1" max="2" width="9.125" style="77" hidden="1" customWidth="1"/>
    <col min="3" max="3" width="2.75390625" style="77" customWidth="1"/>
    <col min="4" max="4" width="1.75390625" style="77" customWidth="1"/>
    <col min="5" max="5" width="6.875" style="77" customWidth="1"/>
    <col min="6" max="6" width="50.75390625" style="77" customWidth="1"/>
    <col min="7" max="7" width="22.125" style="77" customWidth="1"/>
    <col min="8" max="8" width="16.25390625" style="77" customWidth="1"/>
    <col min="9" max="10" width="20.75390625" style="77" hidden="1" customWidth="1"/>
    <col min="11" max="11" width="16.25390625" style="77" customWidth="1"/>
    <col min="12" max="13" width="25.125" style="77" hidden="1" customWidth="1"/>
    <col min="14" max="14" width="16.25390625" style="77" customWidth="1"/>
    <col min="15" max="16" width="24.25390625" style="77" hidden="1" customWidth="1"/>
    <col min="17" max="17" width="15.375" style="77" customWidth="1"/>
    <col min="18" max="18" width="23.25390625" style="77" hidden="1" customWidth="1"/>
    <col min="19" max="19" width="23.75390625" style="77" hidden="1" customWidth="1"/>
    <col min="20" max="20" width="12.625" style="77" customWidth="1"/>
    <col min="21" max="21" width="20.625" style="77" customWidth="1"/>
    <col min="22" max="22" width="18.875" style="77" customWidth="1"/>
    <col min="23" max="23" width="30.00390625" style="77" customWidth="1"/>
    <col min="24" max="24" width="18.625" style="77" customWidth="1"/>
    <col min="25" max="25" width="3.125" style="77" customWidth="1"/>
    <col min="26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1"/>
      <c r="Q8" s="80"/>
      <c r="R8" s="80"/>
      <c r="S8" s="80"/>
      <c r="T8" s="80"/>
      <c r="U8" s="80"/>
      <c r="V8" s="80"/>
      <c r="W8" s="80"/>
      <c r="X8" s="80"/>
      <c r="Y8" s="81"/>
    </row>
    <row r="9" spans="4:36" ht="12.75" customHeight="1">
      <c r="D9" s="82"/>
      <c r="E9" s="83"/>
      <c r="F9" s="190" t="s">
        <v>324</v>
      </c>
      <c r="G9" s="190"/>
      <c r="H9" s="190"/>
      <c r="I9" s="190"/>
      <c r="J9" s="190"/>
      <c r="K9" s="190"/>
      <c r="L9" s="190"/>
      <c r="M9" s="256"/>
      <c r="N9" s="256"/>
      <c r="O9" s="83"/>
      <c r="P9" s="84"/>
      <c r="Q9" s="83"/>
      <c r="R9" s="83"/>
      <c r="S9" s="83"/>
      <c r="T9" s="83"/>
      <c r="U9" s="83"/>
      <c r="V9" s="83"/>
      <c r="W9" s="83"/>
      <c r="X9" s="83"/>
      <c r="Y9" s="253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</row>
    <row r="10" spans="3:32" ht="30.75" customHeight="1">
      <c r="C10" s="87"/>
      <c r="D10" s="88"/>
      <c r="E10" s="363" t="s">
        <v>340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5"/>
      <c r="Y10" s="254"/>
      <c r="Z10" s="91"/>
      <c r="AA10" s="91"/>
      <c r="AB10" s="91"/>
      <c r="AC10" s="91"/>
      <c r="AD10" s="91"/>
      <c r="AE10" s="91"/>
      <c r="AF10" s="91"/>
    </row>
    <row r="11" spans="3:32" ht="12.75" customHeight="1" thickBot="1">
      <c r="C11" s="87"/>
      <c r="D11" s="88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255"/>
      <c r="P11" s="84"/>
      <c r="Q11" s="83"/>
      <c r="R11" s="83"/>
      <c r="S11" s="83"/>
      <c r="T11" s="83"/>
      <c r="U11" s="83"/>
      <c r="V11" s="83"/>
      <c r="W11" s="83"/>
      <c r="X11" s="83"/>
      <c r="Y11" s="254"/>
      <c r="Z11" s="91"/>
      <c r="AA11" s="91"/>
      <c r="AB11" s="91"/>
      <c r="AC11" s="91"/>
      <c r="AD11" s="91"/>
      <c r="AE11" s="91"/>
      <c r="AF11" s="91"/>
    </row>
    <row r="12" spans="1:33" ht="22.5" customHeight="1">
      <c r="A12" s="263"/>
      <c r="B12" s="263"/>
      <c r="C12" s="263"/>
      <c r="D12" s="264"/>
      <c r="E12" s="368" t="s">
        <v>26</v>
      </c>
      <c r="F12" s="380" t="s">
        <v>1</v>
      </c>
      <c r="G12" s="381"/>
      <c r="H12" s="372" t="s">
        <v>447</v>
      </c>
      <c r="I12" s="378"/>
      <c r="J12" s="379"/>
      <c r="K12" s="371" t="s">
        <v>448</v>
      </c>
      <c r="L12" s="371"/>
      <c r="M12" s="371"/>
      <c r="N12" s="371" t="s">
        <v>449</v>
      </c>
      <c r="O12" s="371"/>
      <c r="P12" s="371"/>
      <c r="Q12" s="372" t="s">
        <v>450</v>
      </c>
      <c r="R12" s="373"/>
      <c r="S12" s="374"/>
      <c r="T12" s="357" t="s">
        <v>218</v>
      </c>
      <c r="U12" s="357" t="s">
        <v>219</v>
      </c>
      <c r="V12" s="357" t="s">
        <v>198</v>
      </c>
      <c r="W12" s="357" t="s">
        <v>199</v>
      </c>
      <c r="X12" s="360" t="s">
        <v>334</v>
      </c>
      <c r="Y12" s="84"/>
      <c r="Z12" s="91"/>
      <c r="AA12" s="91"/>
      <c r="AB12" s="91"/>
      <c r="AC12" s="91"/>
      <c r="AD12" s="91"/>
      <c r="AE12" s="91"/>
      <c r="AF12" s="91"/>
      <c r="AG12" s="91"/>
    </row>
    <row r="13" spans="1:33" ht="12.75" customHeight="1">
      <c r="A13" s="263"/>
      <c r="B13" s="263"/>
      <c r="C13" s="263"/>
      <c r="D13" s="264"/>
      <c r="E13" s="369"/>
      <c r="F13" s="382"/>
      <c r="G13" s="383"/>
      <c r="H13" s="375" t="s">
        <v>451</v>
      </c>
      <c r="I13" s="375" t="s">
        <v>452</v>
      </c>
      <c r="J13" s="375"/>
      <c r="K13" s="375" t="s">
        <v>451</v>
      </c>
      <c r="L13" s="375" t="s">
        <v>452</v>
      </c>
      <c r="M13" s="375"/>
      <c r="N13" s="375" t="s">
        <v>451</v>
      </c>
      <c r="O13" s="375" t="s">
        <v>452</v>
      </c>
      <c r="P13" s="375"/>
      <c r="Q13" s="375" t="s">
        <v>451</v>
      </c>
      <c r="R13" s="375" t="s">
        <v>452</v>
      </c>
      <c r="S13" s="377"/>
      <c r="T13" s="358"/>
      <c r="U13" s="358"/>
      <c r="V13" s="358"/>
      <c r="W13" s="358"/>
      <c r="X13" s="361"/>
      <c r="Y13" s="84"/>
      <c r="Z13" s="91"/>
      <c r="AA13" s="91"/>
      <c r="AB13" s="91"/>
      <c r="AC13" s="91"/>
      <c r="AD13" s="91"/>
      <c r="AE13" s="91"/>
      <c r="AF13" s="91"/>
      <c r="AG13" s="91"/>
    </row>
    <row r="14" spans="1:33" ht="34.5" thickBot="1">
      <c r="A14" s="263"/>
      <c r="B14" s="263"/>
      <c r="C14" s="263"/>
      <c r="D14" s="264"/>
      <c r="E14" s="370"/>
      <c r="F14" s="382"/>
      <c r="G14" s="383"/>
      <c r="H14" s="376"/>
      <c r="I14" s="331" t="s">
        <v>4</v>
      </c>
      <c r="J14" s="332" t="s">
        <v>3</v>
      </c>
      <c r="K14" s="376"/>
      <c r="L14" s="331" t="s">
        <v>4</v>
      </c>
      <c r="M14" s="332" t="s">
        <v>3</v>
      </c>
      <c r="N14" s="376"/>
      <c r="O14" s="331" t="s">
        <v>4</v>
      </c>
      <c r="P14" s="332" t="s">
        <v>3</v>
      </c>
      <c r="Q14" s="376"/>
      <c r="R14" s="331" t="s">
        <v>4</v>
      </c>
      <c r="S14" s="332" t="s">
        <v>3</v>
      </c>
      <c r="T14" s="359"/>
      <c r="U14" s="359"/>
      <c r="V14" s="359"/>
      <c r="W14" s="359"/>
      <c r="X14" s="362"/>
      <c r="Y14" s="84"/>
      <c r="Z14" s="91"/>
      <c r="AA14" s="91"/>
      <c r="AB14" s="91"/>
      <c r="AC14" s="91"/>
      <c r="AD14" s="91"/>
      <c r="AE14" s="91"/>
      <c r="AF14" s="91"/>
      <c r="AG14" s="91"/>
    </row>
    <row r="15" spans="1:33" ht="12.75" customHeight="1" thickBot="1">
      <c r="A15" s="263"/>
      <c r="B15" s="263"/>
      <c r="C15" s="263"/>
      <c r="D15" s="264"/>
      <c r="E15" s="286">
        <v>1</v>
      </c>
      <c r="F15" s="366">
        <v>2</v>
      </c>
      <c r="G15" s="367"/>
      <c r="H15" s="287">
        <v>3</v>
      </c>
      <c r="I15" s="287">
        <v>4</v>
      </c>
      <c r="J15" s="287">
        <v>5</v>
      </c>
      <c r="K15" s="287">
        <v>6</v>
      </c>
      <c r="L15" s="287">
        <v>7</v>
      </c>
      <c r="M15" s="287">
        <v>8</v>
      </c>
      <c r="N15" s="287">
        <v>9</v>
      </c>
      <c r="O15" s="287">
        <v>10</v>
      </c>
      <c r="P15" s="287">
        <v>11</v>
      </c>
      <c r="Q15" s="287">
        <v>12</v>
      </c>
      <c r="R15" s="287">
        <v>13</v>
      </c>
      <c r="S15" s="287">
        <v>14</v>
      </c>
      <c r="T15" s="287">
        <v>15</v>
      </c>
      <c r="U15" s="287">
        <v>16</v>
      </c>
      <c r="V15" s="287">
        <v>17</v>
      </c>
      <c r="W15" s="287">
        <v>18</v>
      </c>
      <c r="X15" s="288">
        <v>19</v>
      </c>
      <c r="Y15" s="84"/>
      <c r="Z15" s="91"/>
      <c r="AA15" s="91"/>
      <c r="AB15" s="91"/>
      <c r="AC15" s="91"/>
      <c r="AD15" s="91"/>
      <c r="AE15" s="91"/>
      <c r="AF15" s="91"/>
      <c r="AG15" s="91"/>
    </row>
    <row r="16" spans="1:33" ht="12.75" customHeight="1">
      <c r="A16" s="263"/>
      <c r="B16" s="263"/>
      <c r="C16" s="263"/>
      <c r="D16" s="264"/>
      <c r="E16" s="330" t="s">
        <v>346</v>
      </c>
      <c r="F16" s="386" t="s">
        <v>0</v>
      </c>
      <c r="G16" s="260" t="s">
        <v>443</v>
      </c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1"/>
      <c r="T16" s="282"/>
      <c r="U16" s="282"/>
      <c r="V16" s="283"/>
      <c r="W16" s="284"/>
      <c r="X16" s="285"/>
      <c r="Y16" s="84"/>
      <c r="Z16" s="91"/>
      <c r="AA16" s="91"/>
      <c r="AB16" s="91"/>
      <c r="AC16" s="91"/>
      <c r="AD16" s="91"/>
      <c r="AE16" s="91"/>
      <c r="AF16" s="91"/>
      <c r="AG16" s="91"/>
    </row>
    <row r="17" spans="1:33" ht="12.75" customHeight="1">
      <c r="A17" s="263"/>
      <c r="B17" s="263"/>
      <c r="C17" s="263"/>
      <c r="D17" s="264"/>
      <c r="E17" s="265" t="s">
        <v>347</v>
      </c>
      <c r="F17" s="387"/>
      <c r="G17" s="260" t="s">
        <v>444</v>
      </c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1"/>
      <c r="T17" s="282"/>
      <c r="U17" s="282"/>
      <c r="V17" s="283"/>
      <c r="W17" s="284"/>
      <c r="X17" s="285"/>
      <c r="Y17" s="84"/>
      <c r="Z17" s="91"/>
      <c r="AA17" s="91"/>
      <c r="AB17" s="91"/>
      <c r="AC17" s="91"/>
      <c r="AD17" s="91"/>
      <c r="AE17" s="91"/>
      <c r="AF17" s="91"/>
      <c r="AG17" s="91"/>
    </row>
    <row r="18" spans="1:33" ht="12.75" customHeight="1">
      <c r="A18" s="263"/>
      <c r="B18" s="263"/>
      <c r="C18" s="263"/>
      <c r="D18" s="264"/>
      <c r="E18" s="265" t="s">
        <v>348</v>
      </c>
      <c r="F18" s="385" t="s">
        <v>442</v>
      </c>
      <c r="G18" s="260" t="s">
        <v>443</v>
      </c>
      <c r="H18" s="257"/>
      <c r="I18" s="257"/>
      <c r="J18" s="257"/>
      <c r="K18" s="280">
        <v>582.53</v>
      </c>
      <c r="L18" s="280"/>
      <c r="M18" s="280"/>
      <c r="N18" s="280"/>
      <c r="O18" s="280"/>
      <c r="P18" s="280"/>
      <c r="Q18" s="280">
        <v>582.53</v>
      </c>
      <c r="R18" s="280"/>
      <c r="S18" s="281"/>
      <c r="T18" s="282">
        <v>40544</v>
      </c>
      <c r="U18" s="282"/>
      <c r="V18" s="283" t="s">
        <v>515</v>
      </c>
      <c r="W18" s="284" t="s">
        <v>509</v>
      </c>
      <c r="X18" s="285"/>
      <c r="Y18" s="84"/>
      <c r="Z18" s="91"/>
      <c r="AA18" s="91"/>
      <c r="AB18" s="91"/>
      <c r="AC18" s="91"/>
      <c r="AD18" s="91"/>
      <c r="AE18" s="91"/>
      <c r="AF18" s="91"/>
      <c r="AG18" s="91"/>
    </row>
    <row r="19" spans="1:33" ht="12.75" customHeight="1">
      <c r="A19" s="263"/>
      <c r="B19" s="263"/>
      <c r="C19" s="263"/>
      <c r="D19" s="264"/>
      <c r="E19" s="265" t="s">
        <v>349</v>
      </c>
      <c r="F19" s="385"/>
      <c r="G19" s="260" t="s">
        <v>444</v>
      </c>
      <c r="H19" s="257"/>
      <c r="I19" s="257"/>
      <c r="J19" s="257"/>
      <c r="K19" s="280">
        <v>559.2</v>
      </c>
      <c r="L19" s="280"/>
      <c r="M19" s="280"/>
      <c r="N19" s="280"/>
      <c r="O19" s="280"/>
      <c r="P19" s="280"/>
      <c r="Q19" s="280">
        <v>559.2</v>
      </c>
      <c r="R19" s="280"/>
      <c r="S19" s="281"/>
      <c r="T19" s="282">
        <v>40544</v>
      </c>
      <c r="U19" s="282"/>
      <c r="V19" s="283" t="s">
        <v>515</v>
      </c>
      <c r="W19" s="284" t="s">
        <v>509</v>
      </c>
      <c r="X19" s="285" t="s">
        <v>507</v>
      </c>
      <c r="Y19" s="84"/>
      <c r="Z19" s="91"/>
      <c r="AA19" s="91"/>
      <c r="AB19" s="91"/>
      <c r="AC19" s="91"/>
      <c r="AD19" s="91"/>
      <c r="AE19" s="91"/>
      <c r="AF19" s="91"/>
      <c r="AG19" s="91"/>
    </row>
    <row r="20" spans="1:33" ht="12.75" customHeight="1">
      <c r="A20" s="263"/>
      <c r="B20" s="263"/>
      <c r="C20" s="263"/>
      <c r="D20" s="264"/>
      <c r="E20" s="265" t="s">
        <v>350</v>
      </c>
      <c r="F20" s="385" t="s">
        <v>445</v>
      </c>
      <c r="G20" s="260" t="s">
        <v>443</v>
      </c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8"/>
      <c r="T20" s="187"/>
      <c r="U20" s="187"/>
      <c r="V20" s="188"/>
      <c r="W20" s="189"/>
      <c r="X20" s="186"/>
      <c r="Y20" s="84"/>
      <c r="Z20" s="91"/>
      <c r="AA20" s="91"/>
      <c r="AB20" s="91"/>
      <c r="AC20" s="91"/>
      <c r="AD20" s="91"/>
      <c r="AE20" s="91"/>
      <c r="AF20" s="91"/>
      <c r="AG20" s="91"/>
    </row>
    <row r="21" spans="1:33" ht="12.75" customHeight="1">
      <c r="A21" s="263"/>
      <c r="B21" s="263"/>
      <c r="C21" s="263"/>
      <c r="D21" s="264"/>
      <c r="E21" s="265" t="s">
        <v>351</v>
      </c>
      <c r="F21" s="385"/>
      <c r="G21" s="260" t="s">
        <v>444</v>
      </c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8"/>
      <c r="T21" s="187"/>
      <c r="U21" s="187"/>
      <c r="V21" s="188"/>
      <c r="W21" s="189"/>
      <c r="X21" s="186"/>
      <c r="Y21" s="84"/>
      <c r="Z21" s="91"/>
      <c r="AA21" s="91"/>
      <c r="AB21" s="91"/>
      <c r="AC21" s="91"/>
      <c r="AD21" s="91"/>
      <c r="AE21" s="91"/>
      <c r="AF21" s="91"/>
      <c r="AG21" s="91"/>
    </row>
    <row r="22" spans="1:33" ht="12.75" customHeight="1">
      <c r="A22" s="263"/>
      <c r="B22" s="263"/>
      <c r="C22" s="263"/>
      <c r="D22" s="264"/>
      <c r="E22" s="265" t="s">
        <v>325</v>
      </c>
      <c r="F22" s="384" t="s">
        <v>457</v>
      </c>
      <c r="G22" s="260" t="s">
        <v>443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8"/>
      <c r="T22" s="187"/>
      <c r="U22" s="187"/>
      <c r="V22" s="188"/>
      <c r="W22" s="189"/>
      <c r="X22" s="186"/>
      <c r="Y22" s="84"/>
      <c r="Z22" s="91"/>
      <c r="AA22" s="91"/>
      <c r="AB22" s="91"/>
      <c r="AC22" s="91"/>
      <c r="AD22" s="91"/>
      <c r="AE22" s="91"/>
      <c r="AF22" s="91"/>
      <c r="AG22" s="91"/>
    </row>
    <row r="23" spans="1:33" ht="12.75" customHeight="1">
      <c r="A23" s="263"/>
      <c r="B23" s="263"/>
      <c r="C23" s="263"/>
      <c r="D23" s="264"/>
      <c r="E23" s="265" t="s">
        <v>47</v>
      </c>
      <c r="F23" s="384"/>
      <c r="G23" s="260" t="s">
        <v>444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8"/>
      <c r="T23" s="187"/>
      <c r="U23" s="187"/>
      <c r="V23" s="188"/>
      <c r="W23" s="189"/>
      <c r="X23" s="186"/>
      <c r="Y23" s="84"/>
      <c r="Z23" s="91"/>
      <c r="AA23" s="91"/>
      <c r="AB23" s="91"/>
      <c r="AC23" s="91"/>
      <c r="AD23" s="91"/>
      <c r="AE23" s="91"/>
      <c r="AF23" s="91"/>
      <c r="AG23" s="91"/>
    </row>
    <row r="24" spans="1:33" ht="12.75" customHeight="1">
      <c r="A24" s="263"/>
      <c r="B24" s="263"/>
      <c r="C24" s="263"/>
      <c r="D24" s="264"/>
      <c r="E24" s="265" t="s">
        <v>308</v>
      </c>
      <c r="F24" s="384" t="s">
        <v>458</v>
      </c>
      <c r="G24" s="260" t="s">
        <v>443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8"/>
      <c r="T24" s="187"/>
      <c r="U24" s="187"/>
      <c r="V24" s="188"/>
      <c r="W24" s="189"/>
      <c r="X24" s="186"/>
      <c r="Y24" s="84"/>
      <c r="Z24" s="91"/>
      <c r="AA24" s="91"/>
      <c r="AB24" s="91"/>
      <c r="AC24" s="91"/>
      <c r="AD24" s="91"/>
      <c r="AE24" s="91"/>
      <c r="AF24" s="91"/>
      <c r="AG24" s="91"/>
    </row>
    <row r="25" spans="1:33" ht="12.75" customHeight="1">
      <c r="A25" s="263"/>
      <c r="B25" s="263"/>
      <c r="C25" s="263"/>
      <c r="D25" s="264"/>
      <c r="E25" s="265" t="s">
        <v>309</v>
      </c>
      <c r="F25" s="384"/>
      <c r="G25" s="260" t="s">
        <v>444</v>
      </c>
      <c r="H25" s="257"/>
      <c r="I25" s="257"/>
      <c r="J25" s="257"/>
      <c r="K25" s="280"/>
      <c r="L25" s="257"/>
      <c r="M25" s="257"/>
      <c r="N25" s="257"/>
      <c r="O25" s="257"/>
      <c r="P25" s="257"/>
      <c r="Q25" s="280"/>
      <c r="R25" s="257"/>
      <c r="S25" s="258"/>
      <c r="T25" s="187"/>
      <c r="U25" s="187"/>
      <c r="V25" s="188"/>
      <c r="W25" s="189"/>
      <c r="X25" s="186"/>
      <c r="Y25" s="84"/>
      <c r="Z25" s="91"/>
      <c r="AA25" s="91"/>
      <c r="AB25" s="91"/>
      <c r="AC25" s="91"/>
      <c r="AD25" s="91"/>
      <c r="AE25" s="91"/>
      <c r="AF25" s="91"/>
      <c r="AG25" s="91"/>
    </row>
    <row r="26" spans="1:33" ht="12.75" customHeight="1">
      <c r="A26" s="263"/>
      <c r="B26" s="263"/>
      <c r="C26" s="263"/>
      <c r="D26" s="264"/>
      <c r="E26" s="265" t="s">
        <v>352</v>
      </c>
      <c r="F26" s="384" t="s">
        <v>459</v>
      </c>
      <c r="G26" s="260" t="s">
        <v>443</v>
      </c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8"/>
      <c r="T26" s="187"/>
      <c r="U26" s="187"/>
      <c r="V26" s="188"/>
      <c r="W26" s="189"/>
      <c r="X26" s="186"/>
      <c r="Y26" s="84"/>
      <c r="Z26" s="91"/>
      <c r="AA26" s="91"/>
      <c r="AB26" s="91"/>
      <c r="AC26" s="91"/>
      <c r="AD26" s="91"/>
      <c r="AE26" s="91"/>
      <c r="AF26" s="91"/>
      <c r="AG26" s="91"/>
    </row>
    <row r="27" spans="1:33" ht="12.75" customHeight="1">
      <c r="A27" s="263"/>
      <c r="B27" s="263"/>
      <c r="C27" s="263"/>
      <c r="D27" s="264"/>
      <c r="E27" s="265" t="s">
        <v>353</v>
      </c>
      <c r="F27" s="384"/>
      <c r="G27" s="260" t="s">
        <v>444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8"/>
      <c r="T27" s="187"/>
      <c r="U27" s="187"/>
      <c r="V27" s="188"/>
      <c r="W27" s="189"/>
      <c r="X27" s="186"/>
      <c r="Y27" s="84"/>
      <c r="Z27" s="91"/>
      <c r="AA27" s="91"/>
      <c r="AB27" s="91"/>
      <c r="AC27" s="91"/>
      <c r="AD27" s="91"/>
      <c r="AE27" s="91"/>
      <c r="AF27" s="91"/>
      <c r="AG27" s="91"/>
    </row>
    <row r="28" spans="1:33" ht="12.75" customHeight="1">
      <c r="A28" s="263"/>
      <c r="B28" s="263"/>
      <c r="C28" s="263"/>
      <c r="D28" s="264"/>
      <c r="E28" s="265" t="s">
        <v>354</v>
      </c>
      <c r="F28" s="384" t="s">
        <v>460</v>
      </c>
      <c r="G28" s="260" t="s">
        <v>443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8"/>
      <c r="T28" s="187"/>
      <c r="U28" s="187"/>
      <c r="V28" s="188"/>
      <c r="W28" s="189"/>
      <c r="X28" s="186"/>
      <c r="Y28" s="84"/>
      <c r="Z28" s="91"/>
      <c r="AA28" s="91"/>
      <c r="AB28" s="91"/>
      <c r="AC28" s="91"/>
      <c r="AD28" s="91"/>
      <c r="AE28" s="91"/>
      <c r="AF28" s="91"/>
      <c r="AG28" s="91"/>
    </row>
    <row r="29" spans="1:33" ht="12.75" customHeight="1">
      <c r="A29" s="263"/>
      <c r="B29" s="263"/>
      <c r="C29" s="263"/>
      <c r="D29" s="264"/>
      <c r="E29" s="265" t="s">
        <v>355</v>
      </c>
      <c r="F29" s="384"/>
      <c r="G29" s="260" t="s">
        <v>444</v>
      </c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8"/>
      <c r="T29" s="187"/>
      <c r="U29" s="187"/>
      <c r="V29" s="188"/>
      <c r="W29" s="189"/>
      <c r="X29" s="186"/>
      <c r="Y29" s="84"/>
      <c r="Z29" s="91"/>
      <c r="AA29" s="91"/>
      <c r="AB29" s="91"/>
      <c r="AC29" s="91"/>
      <c r="AD29" s="91"/>
      <c r="AE29" s="91"/>
      <c r="AF29" s="91"/>
      <c r="AG29" s="91"/>
    </row>
    <row r="30" spans="1:33" ht="12.75" customHeight="1">
      <c r="A30" s="263"/>
      <c r="B30" s="263"/>
      <c r="C30" s="263"/>
      <c r="D30" s="264"/>
      <c r="E30" s="265" t="s">
        <v>356</v>
      </c>
      <c r="F30" s="385" t="s">
        <v>446</v>
      </c>
      <c r="G30" s="260" t="s">
        <v>443</v>
      </c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8"/>
      <c r="T30" s="187"/>
      <c r="U30" s="187"/>
      <c r="V30" s="188"/>
      <c r="W30" s="189"/>
      <c r="X30" s="186"/>
      <c r="Y30" s="84"/>
      <c r="Z30" s="91"/>
      <c r="AA30" s="91"/>
      <c r="AB30" s="91"/>
      <c r="AC30" s="91"/>
      <c r="AD30" s="91"/>
      <c r="AE30" s="91"/>
      <c r="AF30" s="91"/>
      <c r="AG30" s="91"/>
    </row>
    <row r="31" spans="1:33" ht="12.75" customHeight="1">
      <c r="A31" s="263"/>
      <c r="B31" s="263"/>
      <c r="C31" s="263"/>
      <c r="D31" s="273" t="s">
        <v>473</v>
      </c>
      <c r="E31" s="265" t="s">
        <v>357</v>
      </c>
      <c r="F31" s="385"/>
      <c r="G31" s="260" t="s">
        <v>444</v>
      </c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8"/>
      <c r="T31" s="187"/>
      <c r="U31" s="187"/>
      <c r="V31" s="188"/>
      <c r="W31" s="189"/>
      <c r="X31" s="186"/>
      <c r="Y31" s="84"/>
      <c r="Z31" s="91"/>
      <c r="AA31" s="91"/>
      <c r="AB31" s="91"/>
      <c r="AC31" s="91"/>
      <c r="AD31" s="91"/>
      <c r="AE31" s="91"/>
      <c r="AF31" s="91"/>
      <c r="AG31" s="91"/>
    </row>
    <row r="32" spans="1:33" ht="12.75" customHeight="1" thickBot="1">
      <c r="A32" s="263"/>
      <c r="B32" s="263"/>
      <c r="C32" s="263"/>
      <c r="D32" s="273" t="s">
        <v>472</v>
      </c>
      <c r="E32" s="271"/>
      <c r="F32" s="272" t="s">
        <v>461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2"/>
      <c r="Y32" s="84"/>
      <c r="Z32" s="91"/>
      <c r="AA32" s="91"/>
      <c r="AB32" s="91"/>
      <c r="AC32" s="91"/>
      <c r="AD32" s="91"/>
      <c r="AE32" s="91"/>
      <c r="AF32" s="91"/>
      <c r="AG32" s="91"/>
    </row>
    <row r="33" spans="4:34" ht="11.25">
      <c r="D33" s="123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5"/>
      <c r="AH33" s="91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0" sqref="H20"/>
    </sheetView>
  </sheetViews>
  <sheetFormatPr defaultColWidth="9.00390625" defaultRowHeight="12.75"/>
  <cols>
    <col min="1" max="2" width="0" style="77" hidden="1" customWidth="1"/>
    <col min="3" max="3" width="2.75390625" style="77" customWidth="1"/>
    <col min="4" max="4" width="8.375" style="77" customWidth="1"/>
    <col min="5" max="5" width="6.875" style="77" customWidth="1"/>
    <col min="6" max="6" width="50.75390625" style="77" customWidth="1"/>
    <col min="7" max="8" width="15.75390625" style="77" customWidth="1"/>
    <col min="9" max="10" width="2.75390625" style="77" customWidth="1"/>
    <col min="11" max="16384" width="9.125" style="77" customWidth="1"/>
  </cols>
  <sheetData>
    <row r="1" ht="11.25" hidden="1"/>
    <row r="2" spans="4:8" ht="12.75" hidden="1">
      <c r="D2" s="250" t="s">
        <v>220</v>
      </c>
      <c r="E2" s="243"/>
      <c r="F2" s="249"/>
      <c r="G2" s="189"/>
      <c r="H2" s="289"/>
    </row>
    <row r="3" ht="11.25" hidden="1"/>
    <row r="4" ht="11.25" hidden="1"/>
    <row r="5" ht="11.25" hidden="1"/>
    <row r="6" ht="11.25" hidden="1"/>
    <row r="8" spans="4:9" ht="11.25">
      <c r="D8" s="79"/>
      <c r="E8" s="80"/>
      <c r="F8" s="80"/>
      <c r="G8" s="80"/>
      <c r="H8" s="80"/>
      <c r="I8" s="81"/>
    </row>
    <row r="9" spans="4:29" ht="12.75" customHeight="1">
      <c r="D9" s="82"/>
      <c r="E9" s="83"/>
      <c r="F9" s="190" t="s">
        <v>324</v>
      </c>
      <c r="G9" s="190"/>
      <c r="H9" s="190"/>
      <c r="I9" s="84"/>
      <c r="J9" s="85"/>
      <c r="K9" s="85"/>
      <c r="L9" s="85"/>
      <c r="M9" s="85"/>
      <c r="N9" s="85"/>
      <c r="O9" s="85"/>
      <c r="P9" s="85"/>
      <c r="Q9" s="85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pans="3:25" ht="30.75" customHeight="1">
      <c r="C10" s="87"/>
      <c r="D10" s="88"/>
      <c r="E10" s="363" t="s">
        <v>340</v>
      </c>
      <c r="F10" s="364"/>
      <c r="G10" s="364"/>
      <c r="H10" s="365"/>
      <c r="I10" s="89"/>
      <c r="J10" s="90"/>
      <c r="K10" s="90"/>
      <c r="L10" s="90"/>
      <c r="M10" s="90"/>
      <c r="N10" s="90"/>
      <c r="O10" s="90"/>
      <c r="P10" s="90"/>
      <c r="Q10" s="90"/>
      <c r="R10" s="91"/>
      <c r="S10" s="91"/>
      <c r="T10" s="91"/>
      <c r="U10" s="91"/>
      <c r="V10" s="91"/>
      <c r="W10" s="91"/>
      <c r="X10" s="91"/>
      <c r="Y10" s="91"/>
    </row>
    <row r="11" spans="3:25" ht="12.75" customHeight="1" thickBot="1">
      <c r="C11" s="87"/>
      <c r="D11" s="88"/>
      <c r="E11" s="83"/>
      <c r="F11" s="83"/>
      <c r="G11" s="83"/>
      <c r="H11" s="83"/>
      <c r="I11" s="84"/>
      <c r="J11" s="85"/>
      <c r="K11" s="85"/>
      <c r="L11" s="85"/>
      <c r="M11" s="85"/>
      <c r="N11" s="85"/>
      <c r="O11" s="85"/>
      <c r="P11" s="85"/>
      <c r="Q11" s="85"/>
      <c r="R11" s="91"/>
      <c r="S11" s="91"/>
      <c r="T11" s="91"/>
      <c r="U11" s="91"/>
      <c r="V11" s="91"/>
      <c r="W11" s="91"/>
      <c r="X11" s="91"/>
      <c r="Y11" s="91"/>
    </row>
    <row r="12" spans="3:9" ht="30" customHeight="1" thickBot="1">
      <c r="C12" s="98"/>
      <c r="D12" s="191"/>
      <c r="E12" s="290" t="s">
        <v>26</v>
      </c>
      <c r="F12" s="185" t="s">
        <v>106</v>
      </c>
      <c r="G12" s="185" t="s">
        <v>88</v>
      </c>
      <c r="H12" s="202" t="s">
        <v>341</v>
      </c>
      <c r="I12" s="276"/>
    </row>
    <row r="13" spans="4:9" ht="12" thickBot="1">
      <c r="D13" s="192"/>
      <c r="E13" s="277">
        <v>1</v>
      </c>
      <c r="F13" s="278">
        <v>2</v>
      </c>
      <c r="G13" s="278">
        <v>3</v>
      </c>
      <c r="H13" s="279">
        <v>4</v>
      </c>
      <c r="I13" s="276"/>
    </row>
    <row r="14" spans="4:11" ht="22.5">
      <c r="D14" s="192"/>
      <c r="E14" s="291" t="s">
        <v>271</v>
      </c>
      <c r="F14" s="274" t="s">
        <v>343</v>
      </c>
      <c r="G14" s="294" t="s">
        <v>201</v>
      </c>
      <c r="H14" s="333"/>
      <c r="I14" s="276"/>
      <c r="K14" s="305">
        <f>SUM(K15:K17)</f>
        <v>0</v>
      </c>
    </row>
    <row r="15" spans="4:11" ht="22.5">
      <c r="D15" s="192"/>
      <c r="E15" s="291" t="s">
        <v>476</v>
      </c>
      <c r="F15" s="275" t="s">
        <v>202</v>
      </c>
      <c r="G15" s="294" t="s">
        <v>201</v>
      </c>
      <c r="H15" s="333"/>
      <c r="I15" s="276"/>
      <c r="K15" s="305">
        <f>IF(H15="",0,1)</f>
        <v>0</v>
      </c>
    </row>
    <row r="16" spans="4:11" ht="22.5">
      <c r="D16" s="192"/>
      <c r="E16" s="291" t="s">
        <v>477</v>
      </c>
      <c r="F16" s="275" t="s">
        <v>203</v>
      </c>
      <c r="G16" s="294" t="s">
        <v>201</v>
      </c>
      <c r="H16" s="333"/>
      <c r="I16" s="276"/>
      <c r="K16" s="305">
        <f>IF(H16="",0,1)</f>
        <v>0</v>
      </c>
    </row>
    <row r="17" spans="4:11" ht="22.5">
      <c r="D17" s="192"/>
      <c r="E17" s="291" t="s">
        <v>478</v>
      </c>
      <c r="F17" s="275" t="s">
        <v>211</v>
      </c>
      <c r="G17" s="294" t="s">
        <v>201</v>
      </c>
      <c r="H17" s="333"/>
      <c r="I17" s="276"/>
      <c r="K17" s="305">
        <f>IF(H17="",0,1)</f>
        <v>0</v>
      </c>
    </row>
    <row r="18" spans="4:9" ht="22.5">
      <c r="D18" s="192"/>
      <c r="E18" s="292" t="s">
        <v>107</v>
      </c>
      <c r="F18" s="274" t="s">
        <v>479</v>
      </c>
      <c r="G18" s="294" t="s">
        <v>201</v>
      </c>
      <c r="H18" s="333"/>
      <c r="I18" s="276"/>
    </row>
    <row r="19" spans="4:9" ht="22.5">
      <c r="D19" s="192"/>
      <c r="E19" s="292" t="s">
        <v>337</v>
      </c>
      <c r="F19" s="274" t="s">
        <v>480</v>
      </c>
      <c r="G19" s="294" t="s">
        <v>201</v>
      </c>
      <c r="H19" s="333">
        <v>23.33</v>
      </c>
      <c r="I19" s="276"/>
    </row>
    <row r="20" spans="4:9" ht="33.75">
      <c r="D20" s="192"/>
      <c r="E20" s="292" t="s">
        <v>108</v>
      </c>
      <c r="F20" s="274" t="s">
        <v>481</v>
      </c>
      <c r="G20" s="294" t="s">
        <v>200</v>
      </c>
      <c r="H20" s="333"/>
      <c r="I20" s="276"/>
    </row>
    <row r="21" spans="4:9" ht="22.5">
      <c r="D21" s="192"/>
      <c r="E21" s="292" t="s">
        <v>109</v>
      </c>
      <c r="F21" s="244" t="s">
        <v>212</v>
      </c>
      <c r="G21" s="295" t="s">
        <v>200</v>
      </c>
      <c r="H21" s="333"/>
      <c r="I21" s="276"/>
    </row>
    <row r="22" spans="4:9" ht="23.25" thickBot="1">
      <c r="D22" s="192"/>
      <c r="E22" s="293" t="s">
        <v>110</v>
      </c>
      <c r="F22" s="297" t="s">
        <v>297</v>
      </c>
      <c r="G22" s="296" t="s">
        <v>201</v>
      </c>
      <c r="H22" s="334"/>
      <c r="I22" s="276"/>
    </row>
    <row r="23" spans="4:9" ht="22.5" customHeight="1">
      <c r="D23" s="193"/>
      <c r="E23" s="194"/>
      <c r="F23" s="194"/>
      <c r="G23" s="194"/>
      <c r="H23" s="194"/>
      <c r="I23" s="195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77" hidden="1" customWidth="1"/>
    <col min="2" max="2" width="1.875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40.75390625" style="77" customWidth="1"/>
    <col min="8" max="9" width="2.75390625" style="77" customWidth="1"/>
    <col min="10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0"/>
      <c r="F8" s="80"/>
      <c r="G8" s="80"/>
      <c r="H8" s="81"/>
    </row>
    <row r="9" spans="4:28" ht="12.75" customHeight="1">
      <c r="D9" s="82"/>
      <c r="E9" s="83"/>
      <c r="F9" s="141" t="s">
        <v>324</v>
      </c>
      <c r="G9" s="83"/>
      <c r="H9" s="84"/>
      <c r="I9" s="85"/>
      <c r="J9" s="85"/>
      <c r="K9" s="85"/>
      <c r="L9" s="85"/>
      <c r="M9" s="85"/>
      <c r="N9" s="85"/>
      <c r="O9" s="85"/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3:24" ht="36" customHeight="1">
      <c r="C10" s="87"/>
      <c r="D10" s="88"/>
      <c r="E10" s="363" t="s">
        <v>304</v>
      </c>
      <c r="F10" s="364"/>
      <c r="G10" s="365"/>
      <c r="H10" s="89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  <c r="U10" s="91"/>
      <c r="V10" s="91"/>
      <c r="W10" s="91"/>
      <c r="X10" s="91"/>
    </row>
    <row r="11" spans="3:24" ht="12.75" customHeight="1" thickBot="1">
      <c r="C11" s="87"/>
      <c r="D11" s="88"/>
      <c r="E11" s="83"/>
      <c r="F11" s="83"/>
      <c r="G11" s="83"/>
      <c r="H11" s="84"/>
      <c r="I11" s="85"/>
      <c r="J11" s="85"/>
      <c r="K11" s="85"/>
      <c r="L11" s="85"/>
      <c r="M11" s="85"/>
      <c r="N11" s="85"/>
      <c r="O11" s="85"/>
      <c r="P11" s="85"/>
      <c r="Q11" s="91"/>
      <c r="R11" s="91"/>
      <c r="S11" s="91"/>
      <c r="T11" s="91"/>
      <c r="U11" s="91"/>
      <c r="V11" s="91"/>
      <c r="W11" s="91"/>
      <c r="X11" s="91"/>
    </row>
    <row r="12" spans="3:24" ht="30" customHeight="1" thickBot="1">
      <c r="C12" s="87"/>
      <c r="D12" s="88"/>
      <c r="E12" s="92" t="s">
        <v>26</v>
      </c>
      <c r="F12" s="93" t="s">
        <v>106</v>
      </c>
      <c r="G12" s="94" t="s">
        <v>341</v>
      </c>
      <c r="H12" s="84"/>
      <c r="I12" s="85"/>
      <c r="J12" s="85"/>
      <c r="K12" s="85"/>
      <c r="L12" s="85"/>
      <c r="M12" s="85"/>
      <c r="N12" s="85"/>
      <c r="O12" s="85"/>
      <c r="P12" s="85"/>
      <c r="Q12" s="91"/>
      <c r="R12" s="91"/>
      <c r="S12" s="91"/>
      <c r="T12" s="91"/>
      <c r="U12" s="91"/>
      <c r="V12" s="91"/>
      <c r="W12" s="91"/>
      <c r="X12" s="91"/>
    </row>
    <row r="13" spans="3:24" ht="12" customHeight="1" thickBot="1">
      <c r="C13" s="87"/>
      <c r="D13" s="88"/>
      <c r="E13" s="95">
        <v>1</v>
      </c>
      <c r="F13" s="96">
        <f>E13+1</f>
        <v>2</v>
      </c>
      <c r="G13" s="97">
        <f>F13+1</f>
        <v>3</v>
      </c>
      <c r="H13" s="84"/>
      <c r="I13" s="85"/>
      <c r="J13" s="85"/>
      <c r="K13" s="85"/>
      <c r="L13" s="85"/>
      <c r="M13" s="85"/>
      <c r="N13" s="85"/>
      <c r="O13" s="85"/>
      <c r="P13" s="85"/>
      <c r="Q13" s="91"/>
      <c r="R13" s="91"/>
      <c r="S13" s="91"/>
      <c r="T13" s="91"/>
      <c r="U13" s="91"/>
      <c r="V13" s="91"/>
      <c r="W13" s="91"/>
      <c r="X13" s="91"/>
    </row>
    <row r="14" spans="3:8" ht="42" customHeight="1">
      <c r="C14" s="98"/>
      <c r="D14" s="99"/>
      <c r="E14" s="100">
        <v>1</v>
      </c>
      <c r="F14" s="101" t="s">
        <v>344</v>
      </c>
      <c r="G14" s="236"/>
      <c r="H14" s="102"/>
    </row>
    <row r="15" spans="3:8" ht="42" customHeight="1">
      <c r="C15" s="98"/>
      <c r="D15" s="99"/>
      <c r="E15" s="76">
        <v>2</v>
      </c>
      <c r="F15" s="103" t="s">
        <v>345</v>
      </c>
      <c r="G15" s="128"/>
      <c r="H15" s="102"/>
    </row>
    <row r="16" spans="3:8" ht="42" customHeight="1">
      <c r="C16" s="98"/>
      <c r="D16" s="99"/>
      <c r="E16" s="157">
        <v>3</v>
      </c>
      <c r="F16" s="113" t="s">
        <v>358</v>
      </c>
      <c r="G16" s="237"/>
      <c r="H16" s="102"/>
    </row>
    <row r="17" spans="3:8" ht="48" customHeight="1" thickBot="1">
      <c r="C17" s="98"/>
      <c r="D17" s="99"/>
      <c r="E17" s="104">
        <v>4</v>
      </c>
      <c r="F17" s="105" t="s">
        <v>359</v>
      </c>
      <c r="G17" s="238"/>
      <c r="H17" s="102"/>
    </row>
    <row r="18" spans="3:8" ht="11.25">
      <c r="C18" s="98"/>
      <c r="D18" s="106"/>
      <c r="E18" s="107"/>
      <c r="F18" s="108"/>
      <c r="G18" s="109"/>
      <c r="H18" s="110"/>
    </row>
    <row r="19" spans="3:7" ht="11.25">
      <c r="C19" s="98"/>
      <c r="D19" s="98"/>
      <c r="E19" s="98"/>
      <c r="F19" s="111"/>
      <c r="G19" s="112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77" hidden="1" customWidth="1"/>
    <col min="3" max="3" width="2.75390625" style="77" customWidth="1"/>
    <col min="4" max="4" width="8.625" style="77" bestFit="1" customWidth="1"/>
    <col min="5" max="5" width="6.875" style="77" customWidth="1"/>
    <col min="6" max="6" width="70.75390625" style="77" customWidth="1"/>
    <col min="7" max="7" width="40.75390625" style="77" customWidth="1"/>
    <col min="8" max="8" width="40.75390625" style="120" customWidth="1"/>
    <col min="9" max="11" width="40.75390625" style="77" hidden="1" customWidth="1"/>
    <col min="12" max="12" width="22.75390625" style="77" customWidth="1"/>
    <col min="13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76"/>
    </row>
    <row r="8" spans="4:12" ht="11.25">
      <c r="D8" s="79"/>
      <c r="E8" s="80"/>
      <c r="F8" s="80"/>
      <c r="G8" s="80"/>
      <c r="H8" s="170"/>
      <c r="I8" s="80"/>
      <c r="J8" s="80"/>
      <c r="K8" s="80"/>
      <c r="L8" s="81"/>
    </row>
    <row r="9" spans="4:32" ht="12.75" customHeight="1">
      <c r="D9" s="82"/>
      <c r="E9" s="83"/>
      <c r="F9" s="203" t="s">
        <v>324</v>
      </c>
      <c r="G9" s="83"/>
      <c r="H9" s="83"/>
      <c r="I9" s="83"/>
      <c r="J9" s="83"/>
      <c r="K9" s="83"/>
      <c r="L9" s="84"/>
      <c r="M9" s="85"/>
      <c r="N9" s="85"/>
      <c r="O9" s="85"/>
      <c r="P9" s="85"/>
      <c r="Q9" s="85"/>
      <c r="R9" s="85"/>
      <c r="S9" s="85"/>
      <c r="T9" s="85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</row>
    <row r="10" spans="3:28" ht="30.75" customHeight="1">
      <c r="C10" s="87"/>
      <c r="D10" s="88"/>
      <c r="E10" s="363" t="s">
        <v>339</v>
      </c>
      <c r="F10" s="364"/>
      <c r="G10" s="365"/>
      <c r="H10" s="145"/>
      <c r="I10" s="146"/>
      <c r="J10" s="145"/>
      <c r="K10" s="145"/>
      <c r="L10" s="89"/>
      <c r="M10" s="90"/>
      <c r="N10" s="90"/>
      <c r="O10" s="90"/>
      <c r="P10" s="90"/>
      <c r="Q10" s="90"/>
      <c r="R10" s="90"/>
      <c r="S10" s="90"/>
      <c r="T10" s="90"/>
      <c r="U10" s="91"/>
      <c r="V10" s="91"/>
      <c r="W10" s="91"/>
      <c r="X10" s="91"/>
      <c r="Y10" s="91"/>
      <c r="Z10" s="91"/>
      <c r="AA10" s="91"/>
      <c r="AB10" s="91"/>
    </row>
    <row r="11" spans="3:28" ht="12.75" customHeight="1" thickBot="1">
      <c r="C11" s="87"/>
      <c r="D11" s="88"/>
      <c r="E11" s="83"/>
      <c r="F11" s="83"/>
      <c r="G11" s="144"/>
      <c r="H11" s="227"/>
      <c r="I11" s="146"/>
      <c r="J11" s="227"/>
      <c r="K11" s="227"/>
      <c r="L11" s="84"/>
      <c r="M11" s="85"/>
      <c r="N11" s="85"/>
      <c r="O11" s="85"/>
      <c r="P11" s="85"/>
      <c r="Q11" s="85"/>
      <c r="R11" s="85"/>
      <c r="S11" s="85"/>
      <c r="T11" s="85"/>
      <c r="U11" s="91"/>
      <c r="V11" s="91"/>
      <c r="W11" s="91"/>
      <c r="X11" s="91"/>
      <c r="Y11" s="91"/>
      <c r="Z11" s="91"/>
      <c r="AA11" s="91"/>
      <c r="AB11" s="91"/>
    </row>
    <row r="12" spans="3:28" ht="30" customHeight="1" thickBot="1">
      <c r="C12" s="87"/>
      <c r="D12" s="88"/>
      <c r="E12" s="220" t="s">
        <v>26</v>
      </c>
      <c r="F12" s="221" t="s">
        <v>106</v>
      </c>
      <c r="G12" s="222" t="s">
        <v>341</v>
      </c>
      <c r="H12" s="223" t="s">
        <v>274</v>
      </c>
      <c r="I12" s="146"/>
      <c r="J12" s="146"/>
      <c r="K12" s="146"/>
      <c r="L12" s="84"/>
      <c r="M12" s="85"/>
      <c r="N12" s="85"/>
      <c r="O12" s="85"/>
      <c r="P12" s="85"/>
      <c r="Q12" s="85"/>
      <c r="R12" s="85"/>
      <c r="S12" s="85"/>
      <c r="T12" s="85"/>
      <c r="U12" s="91"/>
      <c r="V12" s="91"/>
      <c r="W12" s="91"/>
      <c r="X12" s="91"/>
      <c r="Y12" s="91"/>
      <c r="Z12" s="91"/>
      <c r="AA12" s="91"/>
      <c r="AB12" s="91"/>
    </row>
    <row r="13" spans="3:28" ht="12" customHeight="1" thickBot="1">
      <c r="C13" s="87"/>
      <c r="D13" s="88"/>
      <c r="E13" s="177">
        <v>1</v>
      </c>
      <c r="F13" s="178">
        <f>E13+1</f>
        <v>2</v>
      </c>
      <c r="G13" s="178">
        <f>F13+1</f>
        <v>3</v>
      </c>
      <c r="H13" s="226">
        <f>G13+1</f>
        <v>4</v>
      </c>
      <c r="I13" s="147"/>
      <c r="J13" s="147"/>
      <c r="K13" s="147"/>
      <c r="L13" s="84"/>
      <c r="M13" s="85"/>
      <c r="N13" s="85"/>
      <c r="O13" s="85"/>
      <c r="P13" s="85"/>
      <c r="Q13" s="85"/>
      <c r="R13" s="85"/>
      <c r="S13" s="85"/>
      <c r="T13" s="85"/>
      <c r="U13" s="91"/>
      <c r="V13" s="91"/>
      <c r="W13" s="91"/>
      <c r="X13" s="91"/>
      <c r="Y13" s="91"/>
      <c r="Z13" s="91"/>
      <c r="AA13" s="91"/>
      <c r="AB13" s="91"/>
    </row>
    <row r="14" spans="3:12" ht="29.25" customHeight="1">
      <c r="C14" s="98"/>
      <c r="D14" s="99"/>
      <c r="E14" s="118">
        <v>1</v>
      </c>
      <c r="F14" s="101" t="s">
        <v>272</v>
      </c>
      <c r="G14" s="224"/>
      <c r="H14" s="225" t="s">
        <v>299</v>
      </c>
      <c r="I14" s="159"/>
      <c r="J14" s="212" t="s">
        <v>336</v>
      </c>
      <c r="K14" s="228"/>
      <c r="L14" s="205" t="s">
        <v>298</v>
      </c>
    </row>
    <row r="15" spans="3:12" ht="29.25" customHeight="1">
      <c r="C15" s="98"/>
      <c r="D15" s="99"/>
      <c r="E15" s="115">
        <v>2</v>
      </c>
      <c r="F15" s="148" t="s">
        <v>408</v>
      </c>
      <c r="G15" s="158"/>
      <c r="H15" s="196" t="s">
        <v>299</v>
      </c>
      <c r="I15" s="160"/>
      <c r="J15" s="213" t="s">
        <v>299</v>
      </c>
      <c r="K15" s="228"/>
      <c r="L15" s="102"/>
    </row>
    <row r="16" spans="3:12" ht="29.25" customHeight="1">
      <c r="C16" s="98"/>
      <c r="D16" s="99"/>
      <c r="E16" s="115">
        <v>3</v>
      </c>
      <c r="F16" s="149" t="s">
        <v>409</v>
      </c>
      <c r="G16" s="187"/>
      <c r="H16" s="197" t="s">
        <v>299</v>
      </c>
      <c r="I16" s="160"/>
      <c r="J16" s="213" t="s">
        <v>299</v>
      </c>
      <c r="K16" s="228"/>
      <c r="L16" s="102"/>
    </row>
    <row r="17" spans="3:12" ht="29.25" customHeight="1">
      <c r="C17" s="98"/>
      <c r="D17" s="99"/>
      <c r="E17" s="115">
        <v>4</v>
      </c>
      <c r="F17" s="149" t="s">
        <v>410</v>
      </c>
      <c r="G17" s="187"/>
      <c r="H17" s="197" t="s">
        <v>299</v>
      </c>
      <c r="I17" s="160"/>
      <c r="J17" s="213" t="s">
        <v>299</v>
      </c>
      <c r="K17" s="228"/>
      <c r="L17" s="102"/>
    </row>
    <row r="18" spans="3:12" ht="29.25" customHeight="1">
      <c r="C18" s="98"/>
      <c r="D18" s="99"/>
      <c r="E18" s="115">
        <v>5</v>
      </c>
      <c r="F18" s="148" t="s">
        <v>411</v>
      </c>
      <c r="G18" s="150"/>
      <c r="H18" s="198" t="s">
        <v>299</v>
      </c>
      <c r="I18" s="161"/>
      <c r="J18" s="214" t="s">
        <v>299</v>
      </c>
      <c r="K18" s="229"/>
      <c r="L18" s="102"/>
    </row>
    <row r="19" spans="3:12" ht="29.25" customHeight="1">
      <c r="C19" s="98"/>
      <c r="D19" s="99"/>
      <c r="E19" s="115" t="s">
        <v>110</v>
      </c>
      <c r="F19" s="148" t="s">
        <v>412</v>
      </c>
      <c r="G19" s="235"/>
      <c r="H19" s="197" t="s">
        <v>299</v>
      </c>
      <c r="I19" s="204"/>
      <c r="J19" s="213" t="s">
        <v>299</v>
      </c>
      <c r="K19" s="228"/>
      <c r="L19" s="102"/>
    </row>
    <row r="20" spans="3:12" ht="29.25" customHeight="1">
      <c r="C20" s="98"/>
      <c r="D20" s="99"/>
      <c r="E20" s="115" t="s">
        <v>111</v>
      </c>
      <c r="F20" s="103" t="s">
        <v>413</v>
      </c>
      <c r="G20" s="162">
        <f aca="true" t="shared" si="0" ref="G20:G29">SUM(J20:K20)</f>
        <v>0</v>
      </c>
      <c r="H20" s="124"/>
      <c r="I20" s="163"/>
      <c r="J20" s="239">
        <f>SUM(J21:J30)</f>
        <v>0</v>
      </c>
      <c r="K20" s="230"/>
      <c r="L20" s="102"/>
    </row>
    <row r="21" spans="3:12" ht="21" customHeight="1">
      <c r="C21" s="98"/>
      <c r="D21" s="99"/>
      <c r="E21" s="115" t="s">
        <v>275</v>
      </c>
      <c r="F21" s="151" t="s">
        <v>414</v>
      </c>
      <c r="G21" s="162">
        <f t="shared" si="0"/>
        <v>0</v>
      </c>
      <c r="H21" s="124"/>
      <c r="I21" s="163"/>
      <c r="J21" s="215"/>
      <c r="K21" s="230"/>
      <c r="L21" s="102"/>
    </row>
    <row r="22" spans="3:12" ht="21" customHeight="1">
      <c r="C22" s="98"/>
      <c r="D22" s="99"/>
      <c r="E22" s="115" t="s">
        <v>276</v>
      </c>
      <c r="F22" s="151" t="s">
        <v>415</v>
      </c>
      <c r="G22" s="162">
        <f t="shared" si="0"/>
        <v>0</v>
      </c>
      <c r="H22" s="124"/>
      <c r="I22" s="163"/>
      <c r="J22" s="215"/>
      <c r="K22" s="230"/>
      <c r="L22" s="102"/>
    </row>
    <row r="23" spans="3:12" ht="21" customHeight="1">
      <c r="C23" s="98"/>
      <c r="D23" s="99"/>
      <c r="E23" s="115" t="s">
        <v>277</v>
      </c>
      <c r="F23" s="151" t="s">
        <v>416</v>
      </c>
      <c r="G23" s="162">
        <f t="shared" si="0"/>
        <v>0</v>
      </c>
      <c r="H23" s="124"/>
      <c r="I23" s="163"/>
      <c r="J23" s="215"/>
      <c r="K23" s="230"/>
      <c r="L23" s="102"/>
    </row>
    <row r="24" spans="3:12" ht="21" customHeight="1">
      <c r="C24" s="98"/>
      <c r="D24" s="99"/>
      <c r="E24" s="115" t="s">
        <v>278</v>
      </c>
      <c r="F24" s="151" t="s">
        <v>417</v>
      </c>
      <c r="G24" s="162">
        <f t="shared" si="0"/>
        <v>0</v>
      </c>
      <c r="H24" s="124"/>
      <c r="I24" s="163"/>
      <c r="J24" s="215"/>
      <c r="K24" s="230"/>
      <c r="L24" s="102"/>
    </row>
    <row r="25" spans="3:12" ht="21" customHeight="1">
      <c r="C25" s="98"/>
      <c r="D25" s="99"/>
      <c r="E25" s="115" t="s">
        <v>279</v>
      </c>
      <c r="F25" s="151" t="s">
        <v>418</v>
      </c>
      <c r="G25" s="162">
        <f t="shared" si="0"/>
        <v>0</v>
      </c>
      <c r="H25" s="124"/>
      <c r="I25" s="163"/>
      <c r="J25" s="215"/>
      <c r="K25" s="230"/>
      <c r="L25" s="102"/>
    </row>
    <row r="26" spans="3:12" ht="21" customHeight="1">
      <c r="C26" s="98"/>
      <c r="D26" s="99"/>
      <c r="E26" s="115" t="s">
        <v>280</v>
      </c>
      <c r="F26" s="151" t="s">
        <v>419</v>
      </c>
      <c r="G26" s="162">
        <f t="shared" si="0"/>
        <v>0</v>
      </c>
      <c r="H26" s="124"/>
      <c r="I26" s="163"/>
      <c r="J26" s="215"/>
      <c r="K26" s="230"/>
      <c r="L26" s="102"/>
    </row>
    <row r="27" spans="3:12" ht="21" customHeight="1">
      <c r="C27" s="98"/>
      <c r="D27" s="99"/>
      <c r="E27" s="115" t="s">
        <v>281</v>
      </c>
      <c r="F27" s="151" t="s">
        <v>420</v>
      </c>
      <c r="G27" s="162">
        <f t="shared" si="0"/>
        <v>0</v>
      </c>
      <c r="H27" s="124"/>
      <c r="I27" s="163"/>
      <c r="J27" s="215"/>
      <c r="K27" s="230"/>
      <c r="L27" s="102"/>
    </row>
    <row r="28" spans="3:15" ht="21" customHeight="1">
      <c r="C28" s="98"/>
      <c r="D28" s="99"/>
      <c r="E28" s="115" t="s">
        <v>282</v>
      </c>
      <c r="F28" s="151" t="s">
        <v>421</v>
      </c>
      <c r="G28" s="162">
        <f t="shared" si="0"/>
        <v>0</v>
      </c>
      <c r="H28" s="124"/>
      <c r="I28" s="163"/>
      <c r="J28" s="215"/>
      <c r="K28" s="230"/>
      <c r="L28" s="102"/>
      <c r="M28" s="152"/>
      <c r="N28" s="152"/>
      <c r="O28" s="152"/>
    </row>
    <row r="29" spans="3:15" ht="21" customHeight="1">
      <c r="C29" s="98"/>
      <c r="D29" s="99"/>
      <c r="E29" s="154" t="s">
        <v>283</v>
      </c>
      <c r="F29" s="164"/>
      <c r="G29" s="165">
        <f t="shared" si="0"/>
        <v>0</v>
      </c>
      <c r="H29" s="124"/>
      <c r="I29" s="163"/>
      <c r="J29" s="215"/>
      <c r="K29" s="230"/>
      <c r="L29" s="102"/>
      <c r="M29" s="152"/>
      <c r="N29" s="112"/>
      <c r="O29" s="112"/>
    </row>
    <row r="30" spans="3:15" ht="15" customHeight="1">
      <c r="C30" s="98"/>
      <c r="D30" s="99"/>
      <c r="E30" s="199"/>
      <c r="F30" s="74" t="s">
        <v>300</v>
      </c>
      <c r="G30" s="166"/>
      <c r="H30" s="75"/>
      <c r="I30" s="153"/>
      <c r="J30" s="216"/>
      <c r="K30" s="153"/>
      <c r="L30" s="102"/>
      <c r="M30" s="152"/>
      <c r="N30" s="112"/>
      <c r="O30" s="112"/>
    </row>
    <row r="31" spans="3:15" ht="29.25" customHeight="1">
      <c r="C31" s="98"/>
      <c r="D31" s="99"/>
      <c r="E31" s="171" t="s">
        <v>112</v>
      </c>
      <c r="F31" s="211" t="s">
        <v>422</v>
      </c>
      <c r="G31" s="167">
        <f aca="true" t="shared" si="1" ref="G31:G38">SUM(J31:K31)</f>
        <v>0</v>
      </c>
      <c r="H31" s="124"/>
      <c r="I31" s="163"/>
      <c r="J31" s="215"/>
      <c r="K31" s="230"/>
      <c r="L31" s="102"/>
      <c r="M31" s="152"/>
      <c r="N31" s="152"/>
      <c r="O31" s="152"/>
    </row>
    <row r="32" spans="3:15" ht="29.25" customHeight="1">
      <c r="C32" s="98"/>
      <c r="D32" s="99"/>
      <c r="E32" s="171" t="s">
        <v>113</v>
      </c>
      <c r="F32" s="207" t="s">
        <v>423</v>
      </c>
      <c r="G32" s="162">
        <f t="shared" si="1"/>
        <v>0</v>
      </c>
      <c r="H32" s="124"/>
      <c r="I32" s="168"/>
      <c r="J32" s="215"/>
      <c r="K32" s="230"/>
      <c r="L32" s="102"/>
      <c r="M32" s="152"/>
      <c r="N32" s="152"/>
      <c r="O32" s="152"/>
    </row>
    <row r="33" spans="3:15" ht="29.25" customHeight="1">
      <c r="C33" s="98"/>
      <c r="D33" s="99"/>
      <c r="E33" s="172" t="s">
        <v>114</v>
      </c>
      <c r="F33" s="207" t="s">
        <v>424</v>
      </c>
      <c r="G33" s="162">
        <f t="shared" si="1"/>
        <v>0</v>
      </c>
      <c r="H33" s="124"/>
      <c r="I33" s="168"/>
      <c r="J33" s="215"/>
      <c r="K33" s="230"/>
      <c r="L33" s="102"/>
      <c r="M33" s="152"/>
      <c r="N33" s="152"/>
      <c r="O33" s="152"/>
    </row>
    <row r="34" spans="3:15" ht="29.25" customHeight="1">
      <c r="C34" s="98"/>
      <c r="D34" s="99"/>
      <c r="E34" s="171" t="s">
        <v>115</v>
      </c>
      <c r="F34" s="207" t="s">
        <v>425</v>
      </c>
      <c r="G34" s="162">
        <f t="shared" si="1"/>
        <v>0</v>
      </c>
      <c r="H34" s="124"/>
      <c r="I34" s="168"/>
      <c r="J34" s="215"/>
      <c r="K34" s="230"/>
      <c r="L34" s="102"/>
      <c r="M34" s="152"/>
      <c r="N34" s="152"/>
      <c r="O34" s="152"/>
    </row>
    <row r="35" spans="3:15" ht="29.25" customHeight="1">
      <c r="C35" s="98"/>
      <c r="D35" s="99"/>
      <c r="E35" s="172" t="s">
        <v>117</v>
      </c>
      <c r="F35" s="207" t="s">
        <v>426</v>
      </c>
      <c r="G35" s="162">
        <f t="shared" si="1"/>
        <v>0</v>
      </c>
      <c r="H35" s="124"/>
      <c r="I35" s="168"/>
      <c r="J35" s="215"/>
      <c r="K35" s="230"/>
      <c r="L35" s="102"/>
      <c r="M35" s="152"/>
      <c r="N35" s="152"/>
      <c r="O35" s="152"/>
    </row>
    <row r="36" spans="3:12" ht="29.25" customHeight="1">
      <c r="C36" s="98"/>
      <c r="D36" s="99"/>
      <c r="E36" s="171" t="s">
        <v>118</v>
      </c>
      <c r="F36" s="207" t="s">
        <v>427</v>
      </c>
      <c r="G36" s="162">
        <f t="shared" si="1"/>
        <v>0</v>
      </c>
      <c r="H36" s="124"/>
      <c r="I36" s="168"/>
      <c r="J36" s="215"/>
      <c r="K36" s="230"/>
      <c r="L36" s="102"/>
    </row>
    <row r="37" spans="3:12" ht="29.25" customHeight="1">
      <c r="C37" s="98"/>
      <c r="D37" s="99"/>
      <c r="E37" s="172" t="s">
        <v>119</v>
      </c>
      <c r="F37" s="207" t="s">
        <v>428</v>
      </c>
      <c r="G37" s="162">
        <f t="shared" si="1"/>
        <v>0</v>
      </c>
      <c r="H37" s="124"/>
      <c r="I37" s="168"/>
      <c r="J37" s="215"/>
      <c r="K37" s="230"/>
      <c r="L37" s="102"/>
    </row>
    <row r="38" spans="3:12" ht="29.25" customHeight="1">
      <c r="C38" s="98"/>
      <c r="D38" s="99"/>
      <c r="E38" s="171" t="s">
        <v>120</v>
      </c>
      <c r="F38" s="207" t="s">
        <v>429</v>
      </c>
      <c r="G38" s="162">
        <f t="shared" si="1"/>
        <v>0</v>
      </c>
      <c r="H38" s="124"/>
      <c r="I38" s="168"/>
      <c r="J38" s="215"/>
      <c r="K38" s="230"/>
      <c r="L38" s="102"/>
    </row>
    <row r="39" spans="3:12" ht="29.25" customHeight="1">
      <c r="C39" s="98"/>
      <c r="D39" s="99"/>
      <c r="E39" s="172" t="s">
        <v>121</v>
      </c>
      <c r="F39" s="208" t="s">
        <v>284</v>
      </c>
      <c r="G39" s="162">
        <f>G40+G42+G43+G47+G48</f>
        <v>0</v>
      </c>
      <c r="H39" s="124"/>
      <c r="I39" s="168"/>
      <c r="J39" s="217">
        <f>J40+J42+J43+J47+J48</f>
        <v>0</v>
      </c>
      <c r="K39" s="230"/>
      <c r="L39" s="102"/>
    </row>
    <row r="40" spans="3:12" ht="29.25" customHeight="1">
      <c r="C40" s="98"/>
      <c r="D40" s="99"/>
      <c r="E40" s="173" t="s">
        <v>285</v>
      </c>
      <c r="F40" s="206" t="s">
        <v>430</v>
      </c>
      <c r="G40" s="162">
        <f>SUM(J40:K40)</f>
        <v>0</v>
      </c>
      <c r="H40" s="124"/>
      <c r="I40" s="168"/>
      <c r="J40" s="215"/>
      <c r="K40" s="230"/>
      <c r="L40" s="102"/>
    </row>
    <row r="41" spans="3:12" ht="29.25" customHeight="1">
      <c r="C41" s="98"/>
      <c r="D41" s="99"/>
      <c r="E41" s="173" t="s">
        <v>286</v>
      </c>
      <c r="F41" s="206" t="s">
        <v>431</v>
      </c>
      <c r="G41" s="162">
        <f>SUM(J41:K41)</f>
        <v>0</v>
      </c>
      <c r="H41" s="124"/>
      <c r="I41" s="168"/>
      <c r="J41" s="215"/>
      <c r="K41" s="230"/>
      <c r="L41" s="102"/>
    </row>
    <row r="42" spans="3:12" ht="29.25" customHeight="1">
      <c r="C42" s="98"/>
      <c r="D42" s="99"/>
      <c r="E42" s="173" t="s">
        <v>287</v>
      </c>
      <c r="F42" s="206" t="s">
        <v>432</v>
      </c>
      <c r="G42" s="162">
        <f>SUM(J42:K42)</f>
        <v>0</v>
      </c>
      <c r="H42" s="124"/>
      <c r="I42" s="168"/>
      <c r="J42" s="215"/>
      <c r="K42" s="230"/>
      <c r="L42" s="102"/>
    </row>
    <row r="43" spans="3:12" ht="29.25" customHeight="1">
      <c r="C43" s="98"/>
      <c r="D43" s="99"/>
      <c r="E43" s="173" t="s">
        <v>122</v>
      </c>
      <c r="F43" s="208" t="s">
        <v>433</v>
      </c>
      <c r="G43" s="162">
        <f>SUM(G44:G46)</f>
        <v>0</v>
      </c>
      <c r="H43" s="124"/>
      <c r="I43" s="168"/>
      <c r="J43" s="217">
        <f>SUM(J44:J46)</f>
        <v>0</v>
      </c>
      <c r="K43" s="230"/>
      <c r="L43" s="102"/>
    </row>
    <row r="44" spans="3:12" ht="29.25" customHeight="1">
      <c r="C44" s="98"/>
      <c r="D44" s="99"/>
      <c r="E44" s="173" t="s">
        <v>288</v>
      </c>
      <c r="F44" s="206" t="s">
        <v>289</v>
      </c>
      <c r="G44" s="162">
        <f aca="true" t="shared" si="2" ref="G44:G52">SUM(J44:K44)</f>
        <v>0</v>
      </c>
      <c r="H44" s="124"/>
      <c r="I44" s="168"/>
      <c r="J44" s="215"/>
      <c r="K44" s="230"/>
      <c r="L44" s="102"/>
    </row>
    <row r="45" spans="3:12" ht="29.25" customHeight="1">
      <c r="C45" s="98"/>
      <c r="D45" s="99"/>
      <c r="E45" s="173" t="s">
        <v>290</v>
      </c>
      <c r="F45" s="206" t="s">
        <v>434</v>
      </c>
      <c r="G45" s="162">
        <f t="shared" si="2"/>
        <v>0</v>
      </c>
      <c r="H45" s="124"/>
      <c r="I45" s="168"/>
      <c r="J45" s="215"/>
      <c r="K45" s="230"/>
      <c r="L45" s="102"/>
    </row>
    <row r="46" spans="3:12" ht="29.25" customHeight="1">
      <c r="C46" s="98"/>
      <c r="D46" s="99"/>
      <c r="E46" s="173" t="s">
        <v>291</v>
      </c>
      <c r="F46" s="206" t="s">
        <v>435</v>
      </c>
      <c r="G46" s="162">
        <f t="shared" si="2"/>
        <v>0</v>
      </c>
      <c r="H46" s="124"/>
      <c r="I46" s="168"/>
      <c r="J46" s="215"/>
      <c r="K46" s="230"/>
      <c r="L46" s="102"/>
    </row>
    <row r="47" spans="3:12" ht="29.25" customHeight="1">
      <c r="C47" s="98"/>
      <c r="D47" s="99"/>
      <c r="E47" s="173" t="s">
        <v>123</v>
      </c>
      <c r="F47" s="209" t="s">
        <v>436</v>
      </c>
      <c r="G47" s="162">
        <f t="shared" si="2"/>
        <v>0</v>
      </c>
      <c r="H47" s="124"/>
      <c r="I47" s="168"/>
      <c r="J47" s="215"/>
      <c r="K47" s="230"/>
      <c r="L47" s="102"/>
    </row>
    <row r="48" spans="3:12" ht="29.25" customHeight="1">
      <c r="C48" s="98"/>
      <c r="D48" s="99"/>
      <c r="E48" s="173" t="s">
        <v>226</v>
      </c>
      <c r="F48" s="209" t="s">
        <v>437</v>
      </c>
      <c r="G48" s="162">
        <f t="shared" si="2"/>
        <v>0</v>
      </c>
      <c r="H48" s="124"/>
      <c r="I48" s="168"/>
      <c r="J48" s="215"/>
      <c r="K48" s="230"/>
      <c r="L48" s="102"/>
    </row>
    <row r="49" spans="3:12" ht="29.25" customHeight="1">
      <c r="C49" s="98"/>
      <c r="D49" s="99"/>
      <c r="E49" s="173" t="s">
        <v>319</v>
      </c>
      <c r="F49" s="209" t="s">
        <v>438</v>
      </c>
      <c r="G49" s="162">
        <f t="shared" si="2"/>
        <v>0</v>
      </c>
      <c r="H49" s="124"/>
      <c r="I49" s="168"/>
      <c r="J49" s="215"/>
      <c r="K49" s="230"/>
      <c r="L49" s="102"/>
    </row>
    <row r="50" spans="3:12" ht="29.25" customHeight="1">
      <c r="C50" s="98"/>
      <c r="D50" s="99"/>
      <c r="E50" s="173" t="s">
        <v>320</v>
      </c>
      <c r="F50" s="209" t="s">
        <v>439</v>
      </c>
      <c r="G50" s="162">
        <f t="shared" si="2"/>
        <v>0</v>
      </c>
      <c r="H50" s="124"/>
      <c r="I50" s="168"/>
      <c r="J50" s="215"/>
      <c r="K50" s="230"/>
      <c r="L50" s="102"/>
    </row>
    <row r="51" spans="3:12" ht="29.25" customHeight="1">
      <c r="C51" s="98"/>
      <c r="D51" s="99"/>
      <c r="E51" s="173" t="s">
        <v>292</v>
      </c>
      <c r="F51" s="209" t="s">
        <v>440</v>
      </c>
      <c r="G51" s="162">
        <f t="shared" si="2"/>
        <v>0</v>
      </c>
      <c r="H51" s="124"/>
      <c r="I51" s="168"/>
      <c r="J51" s="215"/>
      <c r="K51" s="230"/>
      <c r="L51" s="102"/>
    </row>
    <row r="52" spans="3:12" ht="29.25" customHeight="1" thickBot="1">
      <c r="C52" s="98"/>
      <c r="D52" s="99"/>
      <c r="E52" s="174" t="s">
        <v>293</v>
      </c>
      <c r="F52" s="210" t="s">
        <v>441</v>
      </c>
      <c r="G52" s="169">
        <f t="shared" si="2"/>
        <v>0</v>
      </c>
      <c r="H52" s="129"/>
      <c r="I52" s="168"/>
      <c r="J52" s="218"/>
      <c r="K52" s="230"/>
      <c r="L52" s="102"/>
    </row>
    <row r="53" spans="3:12" ht="11.25">
      <c r="C53" s="98"/>
      <c r="D53" s="106"/>
      <c r="E53" s="107"/>
      <c r="F53" s="108"/>
      <c r="G53" s="109"/>
      <c r="H53" s="109"/>
      <c r="I53" s="175"/>
      <c r="J53" s="219" t="s">
        <v>301</v>
      </c>
      <c r="K53" s="109"/>
      <c r="L53" s="110"/>
    </row>
    <row r="54" spans="3:11" ht="11.25">
      <c r="C54" s="98"/>
      <c r="D54" s="98"/>
      <c r="E54" s="98"/>
      <c r="F54" s="111"/>
      <c r="G54" s="112"/>
      <c r="H54" s="112"/>
      <c r="I54" s="112"/>
      <c r="J54" s="112"/>
      <c r="K54" s="112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77" hidden="1" customWidth="1"/>
    <col min="3" max="3" width="3.75390625" style="77" customWidth="1"/>
    <col min="4" max="4" width="8.875" style="77" customWidth="1"/>
    <col min="5" max="5" width="6.875" style="77" customWidth="1"/>
    <col min="6" max="6" width="50.75390625" style="77" customWidth="1"/>
    <col min="7" max="7" width="40.75390625" style="77" customWidth="1"/>
    <col min="8" max="8" width="3.75390625" style="77" customWidth="1"/>
    <col min="9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0"/>
      <c r="F8" s="80"/>
      <c r="G8" s="80"/>
      <c r="H8" s="81"/>
    </row>
    <row r="9" spans="4:28" ht="12.75" customHeight="1">
      <c r="D9" s="82"/>
      <c r="E9" s="83"/>
      <c r="F9" s="141" t="s">
        <v>324</v>
      </c>
      <c r="G9" s="83"/>
      <c r="H9" s="84"/>
      <c r="I9" s="85"/>
      <c r="J9" s="85"/>
      <c r="K9" s="85"/>
      <c r="L9" s="85"/>
      <c r="M9" s="85"/>
      <c r="N9" s="85"/>
      <c r="O9" s="85"/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3:24" ht="36" customHeight="1">
      <c r="C10" s="87"/>
      <c r="D10" s="88"/>
      <c r="E10" s="363" t="s">
        <v>305</v>
      </c>
      <c r="F10" s="364"/>
      <c r="G10" s="365"/>
      <c r="H10" s="89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  <c r="U10" s="91"/>
      <c r="V10" s="91"/>
      <c r="W10" s="91"/>
      <c r="X10" s="91"/>
    </row>
    <row r="11" spans="3:24" ht="12.75" customHeight="1" thickBot="1">
      <c r="C11" s="87"/>
      <c r="D11" s="88"/>
      <c r="E11" s="83"/>
      <c r="F11" s="83"/>
      <c r="G11" s="83"/>
      <c r="H11" s="84"/>
      <c r="I11" s="85"/>
      <c r="J11" s="85"/>
      <c r="K11" s="85"/>
      <c r="L11" s="85"/>
      <c r="M11" s="85"/>
      <c r="N11" s="85"/>
      <c r="O11" s="85"/>
      <c r="P11" s="85"/>
      <c r="Q11" s="91"/>
      <c r="R11" s="91"/>
      <c r="S11" s="91"/>
      <c r="T11" s="91"/>
      <c r="U11" s="91"/>
      <c r="V11" s="91"/>
      <c r="W11" s="91"/>
      <c r="X11" s="91"/>
    </row>
    <row r="12" spans="3:24" ht="30" customHeight="1" thickBot="1">
      <c r="C12" s="87"/>
      <c r="D12" s="88"/>
      <c r="E12" s="92" t="s">
        <v>26</v>
      </c>
      <c r="F12" s="93" t="s">
        <v>106</v>
      </c>
      <c r="G12" s="94" t="s">
        <v>341</v>
      </c>
      <c r="H12" s="84"/>
      <c r="I12" s="85"/>
      <c r="J12" s="85"/>
      <c r="K12" s="85"/>
      <c r="L12" s="85"/>
      <c r="M12" s="85"/>
      <c r="N12" s="85"/>
      <c r="O12" s="85"/>
      <c r="P12" s="85"/>
      <c r="Q12" s="91"/>
      <c r="R12" s="91"/>
      <c r="S12" s="91"/>
      <c r="T12" s="91"/>
      <c r="U12" s="91"/>
      <c r="V12" s="91"/>
      <c r="W12" s="91"/>
      <c r="X12" s="91"/>
    </row>
    <row r="13" spans="3:24" ht="12" customHeight="1" thickBot="1">
      <c r="C13" s="87"/>
      <c r="D13" s="88"/>
      <c r="E13" s="95">
        <v>1</v>
      </c>
      <c r="F13" s="96">
        <f>E13+1</f>
        <v>2</v>
      </c>
      <c r="G13" s="97">
        <f>F13+1</f>
        <v>3</v>
      </c>
      <c r="H13" s="84"/>
      <c r="I13" s="85"/>
      <c r="J13" s="85"/>
      <c r="K13" s="85"/>
      <c r="L13" s="85"/>
      <c r="M13" s="85"/>
      <c r="N13" s="85"/>
      <c r="O13" s="85"/>
      <c r="P13" s="85"/>
      <c r="Q13" s="91"/>
      <c r="R13" s="91"/>
      <c r="S13" s="91"/>
      <c r="T13" s="91"/>
      <c r="U13" s="91"/>
      <c r="V13" s="91"/>
      <c r="W13" s="91"/>
      <c r="X13" s="91"/>
    </row>
    <row r="14" spans="3:8" ht="36" customHeight="1">
      <c r="C14" s="98"/>
      <c r="D14" s="99"/>
      <c r="E14" s="100">
        <v>1</v>
      </c>
      <c r="F14" s="101" t="s">
        <v>362</v>
      </c>
      <c r="G14" s="131"/>
      <c r="H14" s="102"/>
    </row>
    <row r="15" spans="3:8" ht="36" customHeight="1">
      <c r="C15" s="98"/>
      <c r="D15" s="99"/>
      <c r="E15" s="118" t="s">
        <v>476</v>
      </c>
      <c r="F15" s="306" t="s">
        <v>363</v>
      </c>
      <c r="G15" s="131"/>
      <c r="H15" s="102"/>
    </row>
    <row r="16" spans="3:8" ht="36" customHeight="1">
      <c r="C16" s="98"/>
      <c r="D16" s="99"/>
      <c r="E16" s="76">
        <v>2</v>
      </c>
      <c r="F16" s="103" t="s">
        <v>360</v>
      </c>
      <c r="G16" s="128"/>
      <c r="H16" s="102"/>
    </row>
    <row r="17" spans="3:8" ht="36" customHeight="1">
      <c r="C17" s="98"/>
      <c r="D17" s="99"/>
      <c r="E17" s="76">
        <v>3</v>
      </c>
      <c r="F17" s="103" t="s">
        <v>266</v>
      </c>
      <c r="G17" s="128"/>
      <c r="H17" s="102"/>
    </row>
    <row r="18" spans="3:8" ht="36" customHeight="1">
      <c r="C18" s="98"/>
      <c r="D18" s="300"/>
      <c r="E18" s="76">
        <v>4</v>
      </c>
      <c r="F18" s="103" t="s">
        <v>361</v>
      </c>
      <c r="G18" s="117">
        <f>SUM(G19:G20)</f>
        <v>0</v>
      </c>
      <c r="H18" s="102"/>
    </row>
    <row r="19" spans="3:8" ht="11.25" hidden="1">
      <c r="C19" s="98"/>
      <c r="D19" s="300" t="s">
        <v>473</v>
      </c>
      <c r="E19" s="301"/>
      <c r="F19" s="302"/>
      <c r="G19" s="304"/>
      <c r="H19" s="102"/>
    </row>
    <row r="20" spans="3:8" ht="11.25">
      <c r="C20" s="98"/>
      <c r="D20" s="300" t="s">
        <v>472</v>
      </c>
      <c r="E20" s="298"/>
      <c r="F20" s="307" t="s">
        <v>364</v>
      </c>
      <c r="G20" s="299"/>
      <c r="H20" s="102"/>
    </row>
    <row r="21" spans="3:8" ht="36" customHeight="1" thickBot="1">
      <c r="C21" s="98"/>
      <c r="D21" s="99"/>
      <c r="E21" s="155">
        <v>5</v>
      </c>
      <c r="F21" s="156" t="s">
        <v>197</v>
      </c>
      <c r="G21" s="200"/>
      <c r="H21" s="102"/>
    </row>
    <row r="22" spans="3:8" ht="11.25">
      <c r="C22" s="98"/>
      <c r="D22" s="106"/>
      <c r="E22" s="107"/>
      <c r="F22" s="108"/>
      <c r="G22" s="109"/>
      <c r="H22" s="110"/>
    </row>
    <row r="23" spans="3:7" ht="11.25">
      <c r="C23" s="98"/>
      <c r="D23" s="98"/>
      <c r="E23" s="98"/>
      <c r="F23" s="111"/>
      <c r="G23" s="112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52">
      <selection activeCell="I68" sqref="I68"/>
    </sheetView>
  </sheetViews>
  <sheetFormatPr defaultColWidth="9.00390625" defaultRowHeight="12.75"/>
  <cols>
    <col min="1" max="2" width="2.75390625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30.75390625" style="77" customWidth="1"/>
    <col min="8" max="8" width="15.75390625" style="77" customWidth="1"/>
    <col min="9" max="9" width="31.875" style="77" customWidth="1"/>
    <col min="10" max="10" width="4.125" style="77" customWidth="1"/>
    <col min="11" max="11" width="2.75390625" style="77" customWidth="1"/>
    <col min="12" max="16384" width="9.125" style="7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79"/>
      <c r="E8" s="80"/>
      <c r="F8" s="80"/>
      <c r="G8" s="80"/>
      <c r="H8" s="80"/>
      <c r="I8" s="80"/>
      <c r="J8" s="81"/>
    </row>
    <row r="9" spans="4:30" ht="12.75" customHeight="1">
      <c r="D9" s="82"/>
      <c r="E9" s="83"/>
      <c r="F9" s="141" t="s">
        <v>324</v>
      </c>
      <c r="G9" s="114"/>
      <c r="H9" s="114"/>
      <c r="I9" s="83"/>
      <c r="J9" s="84"/>
      <c r="K9" s="85"/>
      <c r="L9" s="85"/>
      <c r="M9" s="85"/>
      <c r="N9" s="85"/>
      <c r="O9" s="85"/>
      <c r="P9" s="85"/>
      <c r="Q9" s="85"/>
      <c r="R9" s="85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3:26" ht="30.75" customHeight="1">
      <c r="C10" s="87"/>
      <c r="D10" s="88"/>
      <c r="E10" s="363" t="s">
        <v>306</v>
      </c>
      <c r="F10" s="364"/>
      <c r="G10" s="364"/>
      <c r="H10" s="364"/>
      <c r="I10" s="365"/>
      <c r="J10" s="89"/>
      <c r="K10" s="90"/>
      <c r="L10" s="90"/>
      <c r="M10" s="90"/>
      <c r="N10" s="90"/>
      <c r="O10" s="90"/>
      <c r="P10" s="90"/>
      <c r="Q10" s="90"/>
      <c r="R10" s="90"/>
      <c r="S10" s="91"/>
      <c r="T10" s="91"/>
      <c r="U10" s="91"/>
      <c r="V10" s="91"/>
      <c r="W10" s="91"/>
      <c r="X10" s="91"/>
      <c r="Y10" s="91"/>
      <c r="Z10" s="91"/>
    </row>
    <row r="11" spans="3:26" ht="12.75" customHeight="1" thickBot="1">
      <c r="C11" s="87"/>
      <c r="D11" s="88"/>
      <c r="E11" s="83"/>
      <c r="F11" s="83"/>
      <c r="G11" s="83"/>
      <c r="H11" s="83"/>
      <c r="I11" s="83"/>
      <c r="J11" s="84"/>
      <c r="K11" s="85"/>
      <c r="L11" s="85"/>
      <c r="M11" s="85"/>
      <c r="N11" s="85"/>
      <c r="O11" s="85"/>
      <c r="P11" s="85"/>
      <c r="Q11" s="85"/>
      <c r="R11" s="85"/>
      <c r="S11" s="91"/>
      <c r="T11" s="91"/>
      <c r="U11" s="91"/>
      <c r="V11" s="91"/>
      <c r="W11" s="91"/>
      <c r="X11" s="91"/>
      <c r="Y11" s="91"/>
      <c r="Z11" s="91"/>
    </row>
    <row r="12" spans="3:26" ht="29.25" customHeight="1" thickBot="1">
      <c r="C12" s="87"/>
      <c r="D12" s="88"/>
      <c r="E12" s="220" t="s">
        <v>26</v>
      </c>
      <c r="F12" s="401" t="s">
        <v>106</v>
      </c>
      <c r="G12" s="402"/>
      <c r="H12" s="222" t="s">
        <v>88</v>
      </c>
      <c r="I12" s="223" t="s">
        <v>341</v>
      </c>
      <c r="J12" s="84"/>
      <c r="K12" s="85"/>
      <c r="L12" s="85"/>
      <c r="M12" s="85"/>
      <c r="N12" s="85"/>
      <c r="O12" s="85"/>
      <c r="P12" s="85"/>
      <c r="Q12" s="85"/>
      <c r="R12" s="85"/>
      <c r="S12" s="91"/>
      <c r="T12" s="91"/>
      <c r="U12" s="91"/>
      <c r="V12" s="91"/>
      <c r="W12" s="91"/>
      <c r="X12" s="91"/>
      <c r="Y12" s="91"/>
      <c r="Z12" s="91"/>
    </row>
    <row r="13" spans="3:26" ht="12" customHeight="1" thickBot="1">
      <c r="C13" s="87"/>
      <c r="D13" s="88"/>
      <c r="E13" s="177">
        <v>1</v>
      </c>
      <c r="F13" s="400">
        <f>E13+1</f>
        <v>2</v>
      </c>
      <c r="G13" s="400"/>
      <c r="H13" s="178">
        <f>F13+1</f>
        <v>3</v>
      </c>
      <c r="I13" s="226">
        <f>H13+1</f>
        <v>4</v>
      </c>
      <c r="J13" s="84"/>
      <c r="K13" s="85"/>
      <c r="L13" s="85"/>
      <c r="M13" s="85"/>
      <c r="N13" s="85"/>
      <c r="O13" s="85"/>
      <c r="P13" s="85"/>
      <c r="Q13" s="85"/>
      <c r="R13" s="85"/>
      <c r="S13" s="91"/>
      <c r="T13" s="91"/>
      <c r="U13" s="91"/>
      <c r="V13" s="91"/>
      <c r="W13" s="91"/>
      <c r="X13" s="91"/>
      <c r="Y13" s="91"/>
      <c r="Z13" s="91"/>
    </row>
    <row r="14" spans="3:10" ht="29.25" customHeight="1">
      <c r="C14" s="98"/>
      <c r="D14" s="99"/>
      <c r="E14" s="118">
        <v>1</v>
      </c>
      <c r="F14" s="409" t="s">
        <v>366</v>
      </c>
      <c r="G14" s="410"/>
      <c r="H14" s="233" t="s">
        <v>329</v>
      </c>
      <c r="I14" s="234" t="s">
        <v>31</v>
      </c>
      <c r="J14" s="231"/>
    </row>
    <row r="15" spans="3:10" ht="29.25" customHeight="1">
      <c r="C15" s="98"/>
      <c r="D15" s="99"/>
      <c r="E15" s="115">
        <v>2</v>
      </c>
      <c r="F15" s="390" t="s">
        <v>367</v>
      </c>
      <c r="G15" s="391"/>
      <c r="H15" s="116" t="s">
        <v>327</v>
      </c>
      <c r="I15" s="124">
        <v>167194.76</v>
      </c>
      <c r="J15" s="102"/>
    </row>
    <row r="16" spans="3:10" ht="29.25" customHeight="1">
      <c r="C16" s="98"/>
      <c r="D16" s="99"/>
      <c r="E16" s="115">
        <v>3</v>
      </c>
      <c r="F16" s="390" t="s">
        <v>368</v>
      </c>
      <c r="G16" s="391"/>
      <c r="H16" s="116" t="s">
        <v>327</v>
      </c>
      <c r="I16" s="117">
        <f>SUM(I17,I18,I24,I27,I28,I29,I30,I31,I32,I33,I36,I39,I40)</f>
        <v>161797.86000000004</v>
      </c>
      <c r="J16" s="102"/>
    </row>
    <row r="17" spans="3:10" ht="15" customHeight="1">
      <c r="C17" s="98"/>
      <c r="D17" s="99"/>
      <c r="E17" s="115" t="s">
        <v>89</v>
      </c>
      <c r="F17" s="388" t="s">
        <v>369</v>
      </c>
      <c r="G17" s="389"/>
      <c r="H17" s="116" t="s">
        <v>327</v>
      </c>
      <c r="I17" s="124"/>
      <c r="J17" s="102"/>
    </row>
    <row r="18" spans="3:10" ht="15" customHeight="1">
      <c r="C18" s="98"/>
      <c r="D18" s="99"/>
      <c r="E18" s="115" t="s">
        <v>90</v>
      </c>
      <c r="F18" s="388" t="s">
        <v>370</v>
      </c>
      <c r="G18" s="389"/>
      <c r="H18" s="116" t="s">
        <v>327</v>
      </c>
      <c r="I18" s="117">
        <f>SUMIF(G19:G23,G19,I19:I23)</f>
        <v>122717.3</v>
      </c>
      <c r="J18" s="102"/>
    </row>
    <row r="19" spans="3:10" ht="11.25">
      <c r="C19" s="98"/>
      <c r="D19" s="99"/>
      <c r="E19" s="403" t="s">
        <v>325</v>
      </c>
      <c r="F19" s="406" t="s">
        <v>232</v>
      </c>
      <c r="G19" s="103" t="s">
        <v>328</v>
      </c>
      <c r="H19" s="116" t="s">
        <v>327</v>
      </c>
      <c r="I19" s="125">
        <v>122717.3</v>
      </c>
      <c r="J19" s="102"/>
    </row>
    <row r="20" spans="3:10" ht="11.25" customHeight="1">
      <c r="C20" s="98"/>
      <c r="D20" s="99"/>
      <c r="E20" s="404"/>
      <c r="F20" s="407"/>
      <c r="G20" s="113" t="s">
        <v>326</v>
      </c>
      <c r="H20" s="315" t="str">
        <f>IF(J20,"",J21)</f>
        <v>тыс. м3</v>
      </c>
      <c r="I20" s="125">
        <v>40985</v>
      </c>
      <c r="J20" s="316" t="b">
        <f>ISNA(J21)</f>
        <v>0</v>
      </c>
    </row>
    <row r="21" spans="3:10" ht="24.75" customHeight="1">
      <c r="C21" s="98"/>
      <c r="D21" s="99"/>
      <c r="E21" s="404"/>
      <c r="F21" s="407"/>
      <c r="G21" s="103" t="s">
        <v>483</v>
      </c>
      <c r="H21" s="116" t="s">
        <v>327</v>
      </c>
      <c r="I21" s="117">
        <f>IF(I20="",0,IF(I20=0,0,I19/I20))</f>
        <v>2.9942003171892155</v>
      </c>
      <c r="J21" s="316" t="str">
        <f>INDEX(tech!G$24:G$51,MATCH(F19,tech!F$24:F$51,0))</f>
        <v>тыс. м3</v>
      </c>
    </row>
    <row r="22" spans="3:10" ht="11.25" customHeight="1">
      <c r="C22" s="98"/>
      <c r="D22" s="99"/>
      <c r="E22" s="405"/>
      <c r="F22" s="408"/>
      <c r="G22" s="113" t="s">
        <v>302</v>
      </c>
      <c r="H22" s="119" t="s">
        <v>329</v>
      </c>
      <c r="I22" s="126" t="s">
        <v>510</v>
      </c>
      <c r="J22" s="102"/>
    </row>
    <row r="23" spans="3:11" ht="15" customHeight="1">
      <c r="C23" s="98"/>
      <c r="D23" s="99"/>
      <c r="E23" s="72"/>
      <c r="F23" s="74" t="s">
        <v>303</v>
      </c>
      <c r="G23" s="73"/>
      <c r="H23" s="73"/>
      <c r="I23" s="75"/>
      <c r="J23" s="102"/>
      <c r="K23" s="120"/>
    </row>
    <row r="24" spans="3:10" ht="23.25" customHeight="1">
      <c r="C24" s="98"/>
      <c r="D24" s="99"/>
      <c r="E24" s="118" t="s">
        <v>307</v>
      </c>
      <c r="F24" s="388" t="s">
        <v>371</v>
      </c>
      <c r="G24" s="389"/>
      <c r="H24" s="116" t="s">
        <v>327</v>
      </c>
      <c r="I24" s="127">
        <v>11107.4</v>
      </c>
      <c r="J24" s="102"/>
    </row>
    <row r="25" spans="3:10" ht="15" customHeight="1">
      <c r="C25" s="98"/>
      <c r="D25" s="99"/>
      <c r="E25" s="118" t="s">
        <v>308</v>
      </c>
      <c r="F25" s="398" t="s">
        <v>372</v>
      </c>
      <c r="G25" s="399"/>
      <c r="H25" s="116" t="s">
        <v>330</v>
      </c>
      <c r="I25" s="117">
        <f>IF(I26=0,0,I24/I26)</f>
        <v>1.6379981837706725</v>
      </c>
      <c r="J25" s="102"/>
    </row>
    <row r="26" spans="3:10" ht="15" customHeight="1">
      <c r="C26" s="98"/>
      <c r="D26" s="99"/>
      <c r="E26" s="115" t="s">
        <v>309</v>
      </c>
      <c r="F26" s="398" t="s">
        <v>373</v>
      </c>
      <c r="G26" s="399"/>
      <c r="H26" s="116" t="s">
        <v>59</v>
      </c>
      <c r="I26" s="124">
        <v>6781.082</v>
      </c>
      <c r="J26" s="102"/>
    </row>
    <row r="27" spans="3:10" ht="23.25" customHeight="1">
      <c r="C27" s="98"/>
      <c r="D27" s="99"/>
      <c r="E27" s="115" t="s">
        <v>310</v>
      </c>
      <c r="F27" s="388" t="s">
        <v>374</v>
      </c>
      <c r="G27" s="389"/>
      <c r="H27" s="116" t="s">
        <v>327</v>
      </c>
      <c r="I27" s="124">
        <v>2989.7</v>
      </c>
      <c r="J27" s="102"/>
    </row>
    <row r="28" spans="3:10" ht="23.25" customHeight="1">
      <c r="C28" s="98"/>
      <c r="D28" s="99"/>
      <c r="E28" s="115" t="s">
        <v>311</v>
      </c>
      <c r="F28" s="388" t="s">
        <v>375</v>
      </c>
      <c r="G28" s="389"/>
      <c r="H28" s="116" t="s">
        <v>327</v>
      </c>
      <c r="I28" s="124">
        <v>611.49</v>
      </c>
      <c r="J28" s="102"/>
    </row>
    <row r="29" spans="3:10" ht="23.25" customHeight="1">
      <c r="C29" s="98"/>
      <c r="D29" s="99"/>
      <c r="E29" s="115" t="s">
        <v>294</v>
      </c>
      <c r="F29" s="390" t="s">
        <v>376</v>
      </c>
      <c r="G29" s="391"/>
      <c r="H29" s="116" t="s">
        <v>327</v>
      </c>
      <c r="I29" s="124">
        <v>6292.04</v>
      </c>
      <c r="J29" s="102"/>
    </row>
    <row r="30" spans="3:10" ht="23.25" customHeight="1">
      <c r="C30" s="98"/>
      <c r="D30" s="99"/>
      <c r="E30" s="115" t="s">
        <v>295</v>
      </c>
      <c r="F30" s="390" t="s">
        <v>377</v>
      </c>
      <c r="G30" s="391"/>
      <c r="H30" s="116" t="s">
        <v>327</v>
      </c>
      <c r="I30" s="124">
        <v>2139.29</v>
      </c>
      <c r="J30" s="102"/>
    </row>
    <row r="31" spans="3:10" ht="23.25" customHeight="1">
      <c r="C31" s="98"/>
      <c r="D31" s="99"/>
      <c r="E31" s="115" t="s">
        <v>312</v>
      </c>
      <c r="F31" s="388" t="s">
        <v>378</v>
      </c>
      <c r="G31" s="389"/>
      <c r="H31" s="116" t="s">
        <v>327</v>
      </c>
      <c r="I31" s="124">
        <v>888</v>
      </c>
      <c r="J31" s="102"/>
    </row>
    <row r="32" spans="3:10" ht="15" customHeight="1">
      <c r="C32" s="98"/>
      <c r="D32" s="99"/>
      <c r="E32" s="115" t="s">
        <v>84</v>
      </c>
      <c r="F32" s="398" t="s">
        <v>379</v>
      </c>
      <c r="G32" s="399"/>
      <c r="H32" s="116" t="s">
        <v>327</v>
      </c>
      <c r="I32" s="124">
        <v>3295.3</v>
      </c>
      <c r="J32" s="102"/>
    </row>
    <row r="33" spans="3:10" ht="23.25" customHeight="1">
      <c r="C33" s="98"/>
      <c r="D33" s="99"/>
      <c r="E33" s="115" t="s">
        <v>313</v>
      </c>
      <c r="F33" s="388" t="s">
        <v>380</v>
      </c>
      <c r="G33" s="389"/>
      <c r="H33" s="116" t="s">
        <v>327</v>
      </c>
      <c r="I33" s="124">
        <f>207.37+1351.62+1146.71+34</f>
        <v>2739.7</v>
      </c>
      <c r="J33" s="102"/>
    </row>
    <row r="34" spans="3:10" ht="15" customHeight="1">
      <c r="C34" s="98"/>
      <c r="D34" s="99"/>
      <c r="E34" s="115" t="s">
        <v>314</v>
      </c>
      <c r="F34" s="398" t="s">
        <v>381</v>
      </c>
      <c r="G34" s="399"/>
      <c r="H34" s="116" t="s">
        <v>327</v>
      </c>
      <c r="I34" s="124"/>
      <c r="J34" s="102"/>
    </row>
    <row r="35" spans="3:10" ht="15" customHeight="1">
      <c r="C35" s="98"/>
      <c r="D35" s="99"/>
      <c r="E35" s="115" t="s">
        <v>315</v>
      </c>
      <c r="F35" s="398" t="s">
        <v>382</v>
      </c>
      <c r="G35" s="399"/>
      <c r="H35" s="116" t="s">
        <v>327</v>
      </c>
      <c r="I35" s="124"/>
      <c r="J35" s="102"/>
    </row>
    <row r="36" spans="3:10" ht="23.25" customHeight="1">
      <c r="C36" s="98"/>
      <c r="D36" s="99"/>
      <c r="E36" s="115" t="s">
        <v>316</v>
      </c>
      <c r="F36" s="388" t="s">
        <v>383</v>
      </c>
      <c r="G36" s="389"/>
      <c r="H36" s="116" t="s">
        <v>327</v>
      </c>
      <c r="I36" s="124">
        <v>2071.41</v>
      </c>
      <c r="J36" s="102"/>
    </row>
    <row r="37" spans="3:10" ht="23.25" customHeight="1">
      <c r="C37" s="98"/>
      <c r="D37" s="99"/>
      <c r="E37" s="115" t="s">
        <v>7</v>
      </c>
      <c r="F37" s="398" t="s">
        <v>381</v>
      </c>
      <c r="G37" s="399"/>
      <c r="H37" s="116" t="s">
        <v>327</v>
      </c>
      <c r="I37" s="124"/>
      <c r="J37" s="102"/>
    </row>
    <row r="38" spans="3:10" ht="23.25" customHeight="1">
      <c r="C38" s="98"/>
      <c r="D38" s="99"/>
      <c r="E38" s="115" t="s">
        <v>8</v>
      </c>
      <c r="F38" s="398" t="s">
        <v>382</v>
      </c>
      <c r="G38" s="399"/>
      <c r="H38" s="116" t="s">
        <v>327</v>
      </c>
      <c r="I38" s="124"/>
      <c r="J38" s="102"/>
    </row>
    <row r="39" spans="3:10" ht="23.25" customHeight="1">
      <c r="C39" s="98"/>
      <c r="D39" s="99"/>
      <c r="E39" s="115" t="s">
        <v>317</v>
      </c>
      <c r="F39" s="388" t="s">
        <v>384</v>
      </c>
      <c r="G39" s="389"/>
      <c r="H39" s="116" t="s">
        <v>327</v>
      </c>
      <c r="I39" s="124">
        <v>4099.17</v>
      </c>
      <c r="J39" s="102"/>
    </row>
    <row r="40" spans="3:10" ht="33.75" customHeight="1">
      <c r="C40" s="98"/>
      <c r="D40" s="99"/>
      <c r="E40" s="115" t="s">
        <v>318</v>
      </c>
      <c r="F40" s="388" t="s">
        <v>385</v>
      </c>
      <c r="G40" s="389"/>
      <c r="H40" s="116" t="s">
        <v>327</v>
      </c>
      <c r="I40" s="124">
        <v>2847.06</v>
      </c>
      <c r="J40" s="102"/>
    </row>
    <row r="41" spans="3:10" ht="24" customHeight="1">
      <c r="C41" s="98"/>
      <c r="D41" s="99"/>
      <c r="E41" s="115" t="s">
        <v>108</v>
      </c>
      <c r="F41" s="392" t="s">
        <v>386</v>
      </c>
      <c r="G41" s="393"/>
      <c r="H41" s="116" t="s">
        <v>327</v>
      </c>
      <c r="I41" s="124">
        <v>5396.9</v>
      </c>
      <c r="J41" s="102"/>
    </row>
    <row r="42" spans="3:10" ht="24" customHeight="1">
      <c r="C42" s="98"/>
      <c r="D42" s="99"/>
      <c r="E42" s="115" t="s">
        <v>109</v>
      </c>
      <c r="F42" s="392" t="s">
        <v>387</v>
      </c>
      <c r="G42" s="393"/>
      <c r="H42" s="116" t="s">
        <v>327</v>
      </c>
      <c r="I42" s="124"/>
      <c r="J42" s="102"/>
    </row>
    <row r="43" spans="3:10" ht="26.25" customHeight="1">
      <c r="C43" s="98"/>
      <c r="D43" s="99"/>
      <c r="E43" s="115" t="s">
        <v>455</v>
      </c>
      <c r="F43" s="388" t="s">
        <v>388</v>
      </c>
      <c r="G43" s="389"/>
      <c r="H43" s="116" t="s">
        <v>327</v>
      </c>
      <c r="I43" s="124"/>
      <c r="J43" s="102"/>
    </row>
    <row r="44" spans="3:10" ht="23.25" customHeight="1">
      <c r="C44" s="98"/>
      <c r="D44" s="99"/>
      <c r="E44" s="115" t="s">
        <v>110</v>
      </c>
      <c r="F44" s="392" t="s">
        <v>365</v>
      </c>
      <c r="G44" s="393"/>
      <c r="H44" s="116" t="s">
        <v>327</v>
      </c>
      <c r="I44" s="124"/>
      <c r="J44" s="102"/>
    </row>
    <row r="45" spans="3:10" ht="23.25" customHeight="1">
      <c r="C45" s="98"/>
      <c r="D45" s="99"/>
      <c r="E45" s="115" t="s">
        <v>456</v>
      </c>
      <c r="F45" s="388" t="s">
        <v>389</v>
      </c>
      <c r="G45" s="389"/>
      <c r="H45" s="116" t="s">
        <v>327</v>
      </c>
      <c r="I45" s="124"/>
      <c r="J45" s="102"/>
    </row>
    <row r="46" spans="3:10" ht="23.25" customHeight="1">
      <c r="C46" s="98"/>
      <c r="D46" s="99"/>
      <c r="E46" s="115" t="s">
        <v>111</v>
      </c>
      <c r="F46" s="392" t="s">
        <v>390</v>
      </c>
      <c r="G46" s="393"/>
      <c r="H46" s="116" t="s">
        <v>331</v>
      </c>
      <c r="I46" s="124">
        <v>232</v>
      </c>
      <c r="J46" s="102"/>
    </row>
    <row r="47" spans="3:10" ht="23.25" customHeight="1">
      <c r="C47" s="98"/>
      <c r="D47" s="99"/>
      <c r="E47" s="115" t="s">
        <v>112</v>
      </c>
      <c r="F47" s="392" t="s">
        <v>391</v>
      </c>
      <c r="G47" s="393"/>
      <c r="H47" s="116" t="s">
        <v>331</v>
      </c>
      <c r="I47" s="124">
        <v>40</v>
      </c>
      <c r="J47" s="102"/>
    </row>
    <row r="48" spans="3:10" ht="23.25" customHeight="1">
      <c r="C48" s="98"/>
      <c r="D48" s="99"/>
      <c r="E48" s="115" t="s">
        <v>113</v>
      </c>
      <c r="F48" s="392" t="s">
        <v>392</v>
      </c>
      <c r="G48" s="393"/>
      <c r="H48" s="116" t="s">
        <v>332</v>
      </c>
      <c r="I48" s="124">
        <v>308.231</v>
      </c>
      <c r="J48" s="102"/>
    </row>
    <row r="49" spans="3:10" ht="23.25" customHeight="1">
      <c r="C49" s="98"/>
      <c r="D49" s="99"/>
      <c r="E49" s="115" t="s">
        <v>85</v>
      </c>
      <c r="F49" s="390" t="s">
        <v>393</v>
      </c>
      <c r="G49" s="391"/>
      <c r="H49" s="116" t="s">
        <v>332</v>
      </c>
      <c r="I49" s="124">
        <v>7.4</v>
      </c>
      <c r="J49" s="102"/>
    </row>
    <row r="50" spans="3:10" ht="23.25" customHeight="1">
      <c r="C50" s="98"/>
      <c r="D50" s="99"/>
      <c r="E50" s="115" t="s">
        <v>114</v>
      </c>
      <c r="F50" s="392" t="s">
        <v>394</v>
      </c>
      <c r="G50" s="393"/>
      <c r="H50" s="116" t="s">
        <v>332</v>
      </c>
      <c r="I50" s="124"/>
      <c r="J50" s="102"/>
    </row>
    <row r="51" spans="3:10" ht="23.25" customHeight="1">
      <c r="C51" s="98"/>
      <c r="D51" s="99"/>
      <c r="E51" s="115" t="s">
        <v>115</v>
      </c>
      <c r="F51" s="392" t="s">
        <v>395</v>
      </c>
      <c r="G51" s="393"/>
      <c r="H51" s="116" t="s">
        <v>332</v>
      </c>
      <c r="I51" s="117">
        <f>I52+I53</f>
        <v>299</v>
      </c>
      <c r="J51" s="102"/>
    </row>
    <row r="52" spans="3:10" ht="23.25" customHeight="1">
      <c r="C52" s="98"/>
      <c r="D52" s="99"/>
      <c r="E52" s="115" t="s">
        <v>116</v>
      </c>
      <c r="F52" s="388" t="s">
        <v>396</v>
      </c>
      <c r="G52" s="389"/>
      <c r="H52" s="116" t="s">
        <v>332</v>
      </c>
      <c r="I52" s="124">
        <v>210.8</v>
      </c>
      <c r="J52" s="102"/>
    </row>
    <row r="53" spans="3:10" ht="23.25" customHeight="1">
      <c r="C53" s="98"/>
      <c r="D53" s="99"/>
      <c r="E53" s="115" t="s">
        <v>91</v>
      </c>
      <c r="F53" s="388" t="s">
        <v>397</v>
      </c>
      <c r="G53" s="389"/>
      <c r="H53" s="116" t="s">
        <v>332</v>
      </c>
      <c r="I53" s="124">
        <v>88.2</v>
      </c>
      <c r="J53" s="102"/>
    </row>
    <row r="54" spans="3:10" ht="23.25" customHeight="1">
      <c r="C54" s="98"/>
      <c r="D54" s="99"/>
      <c r="E54" s="115" t="s">
        <v>117</v>
      </c>
      <c r="F54" s="392" t="s">
        <v>398</v>
      </c>
      <c r="G54" s="393"/>
      <c r="H54" s="116" t="s">
        <v>105</v>
      </c>
      <c r="I54" s="124">
        <v>0.62</v>
      </c>
      <c r="J54" s="102"/>
    </row>
    <row r="55" spans="3:10" ht="23.25" customHeight="1">
      <c r="C55" s="98"/>
      <c r="D55" s="99"/>
      <c r="E55" s="115" t="s">
        <v>118</v>
      </c>
      <c r="F55" s="390" t="s">
        <v>265</v>
      </c>
      <c r="G55" s="391"/>
      <c r="H55" s="116" t="s">
        <v>86</v>
      </c>
      <c r="I55" s="124">
        <v>1.872</v>
      </c>
      <c r="J55" s="102"/>
    </row>
    <row r="56" spans="3:10" ht="23.25" customHeight="1">
      <c r="C56" s="98"/>
      <c r="D56" s="99"/>
      <c r="E56" s="115" t="s">
        <v>119</v>
      </c>
      <c r="F56" s="392" t="s">
        <v>399</v>
      </c>
      <c r="G56" s="393"/>
      <c r="H56" s="116" t="s">
        <v>333</v>
      </c>
      <c r="I56" s="124"/>
      <c r="J56" s="102"/>
    </row>
    <row r="57" spans="3:10" ht="23.25" customHeight="1">
      <c r="C57" s="98"/>
      <c r="D57" s="99"/>
      <c r="E57" s="115" t="s">
        <v>120</v>
      </c>
      <c r="F57" s="392" t="s">
        <v>400</v>
      </c>
      <c r="G57" s="393"/>
      <c r="H57" s="116" t="s">
        <v>333</v>
      </c>
      <c r="I57" s="124"/>
      <c r="J57" s="102"/>
    </row>
    <row r="58" spans="3:10" ht="23.25" customHeight="1">
      <c r="C58" s="98"/>
      <c r="D58" s="99"/>
      <c r="E58" s="115" t="s">
        <v>121</v>
      </c>
      <c r="F58" s="392" t="s">
        <v>401</v>
      </c>
      <c r="G58" s="393"/>
      <c r="H58" s="116" t="s">
        <v>338</v>
      </c>
      <c r="I58" s="128">
        <v>1</v>
      </c>
      <c r="J58" s="102"/>
    </row>
    <row r="59" spans="3:10" ht="23.25" customHeight="1">
      <c r="C59" s="98"/>
      <c r="D59" s="99"/>
      <c r="E59" s="115" t="s">
        <v>122</v>
      </c>
      <c r="F59" s="392" t="s">
        <v>402</v>
      </c>
      <c r="G59" s="393"/>
      <c r="H59" s="116" t="s">
        <v>338</v>
      </c>
      <c r="I59" s="128"/>
      <c r="J59" s="102"/>
    </row>
    <row r="60" spans="3:10" ht="23.25" customHeight="1">
      <c r="C60" s="98"/>
      <c r="D60" s="99"/>
      <c r="E60" s="115" t="s">
        <v>123</v>
      </c>
      <c r="F60" s="392" t="s">
        <v>403</v>
      </c>
      <c r="G60" s="393"/>
      <c r="H60" s="116" t="s">
        <v>338</v>
      </c>
      <c r="I60" s="128"/>
      <c r="J60" s="102"/>
    </row>
    <row r="61" spans="3:10" ht="23.25" customHeight="1">
      <c r="C61" s="98"/>
      <c r="D61" s="99"/>
      <c r="E61" s="115" t="s">
        <v>226</v>
      </c>
      <c r="F61" s="392" t="s">
        <v>404</v>
      </c>
      <c r="G61" s="393"/>
      <c r="H61" s="116" t="s">
        <v>273</v>
      </c>
      <c r="I61" s="128">
        <v>48</v>
      </c>
      <c r="J61" s="102"/>
    </row>
    <row r="62" spans="3:10" ht="23.25" customHeight="1">
      <c r="C62" s="98"/>
      <c r="D62" s="99"/>
      <c r="E62" s="115" t="s">
        <v>319</v>
      </c>
      <c r="F62" s="392" t="s">
        <v>405</v>
      </c>
      <c r="G62" s="393"/>
      <c r="H62" s="116" t="s">
        <v>335</v>
      </c>
      <c r="I62" s="124">
        <v>150.12</v>
      </c>
      <c r="J62" s="102"/>
    </row>
    <row r="63" spans="3:10" ht="23.25" customHeight="1">
      <c r="C63" s="98"/>
      <c r="D63" s="99"/>
      <c r="E63" s="115" t="s">
        <v>320</v>
      </c>
      <c r="F63" s="392" t="s">
        <v>406</v>
      </c>
      <c r="G63" s="393"/>
      <c r="H63" s="116" t="s">
        <v>87</v>
      </c>
      <c r="I63" s="124">
        <v>22</v>
      </c>
      <c r="J63" s="102"/>
    </row>
    <row r="64" spans="3:10" ht="23.25" customHeight="1">
      <c r="C64" s="98"/>
      <c r="D64" s="99"/>
      <c r="E64" s="154" t="s">
        <v>292</v>
      </c>
      <c r="F64" s="396" t="s">
        <v>407</v>
      </c>
      <c r="G64" s="397"/>
      <c r="H64" s="119" t="s">
        <v>296</v>
      </c>
      <c r="I64" s="125">
        <v>0.94</v>
      </c>
      <c r="J64" s="102"/>
    </row>
    <row r="65" spans="3:10" ht="51" customHeight="1" thickBot="1">
      <c r="C65" s="98"/>
      <c r="D65" s="99"/>
      <c r="E65" s="121" t="s">
        <v>293</v>
      </c>
      <c r="F65" s="394" t="s">
        <v>6</v>
      </c>
      <c r="G65" s="395"/>
      <c r="H65" s="122"/>
      <c r="I65" s="240"/>
      <c r="J65" s="102"/>
    </row>
    <row r="66" spans="4:10" ht="11.25">
      <c r="D66" s="123"/>
      <c r="E66" s="109"/>
      <c r="F66" s="109"/>
      <c r="G66" s="109"/>
      <c r="H66" s="109"/>
      <c r="I66" s="109"/>
      <c r="J66" s="110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77" hidden="1" customWidth="1"/>
    <col min="3" max="3" width="2.375" style="77" customWidth="1"/>
    <col min="4" max="4" width="10.125" style="77" customWidth="1"/>
    <col min="5" max="5" width="8.125" style="77" customWidth="1"/>
    <col min="6" max="6" width="52.625" style="77" customWidth="1"/>
    <col min="7" max="7" width="48.375" style="77" customWidth="1"/>
    <col min="8" max="8" width="3.25390625" style="77" customWidth="1"/>
    <col min="9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0"/>
      <c r="F8" s="80"/>
      <c r="G8" s="80"/>
      <c r="H8" s="81"/>
    </row>
    <row r="9" spans="4:8" ht="11.25">
      <c r="D9" s="82"/>
      <c r="E9" s="109"/>
      <c r="F9" s="141" t="s">
        <v>324</v>
      </c>
      <c r="G9" s="109"/>
      <c r="H9" s="102"/>
    </row>
    <row r="10" spans="4:8" ht="26.25" customHeight="1">
      <c r="D10" s="82"/>
      <c r="E10" s="413" t="s">
        <v>484</v>
      </c>
      <c r="F10" s="414"/>
      <c r="G10" s="415"/>
      <c r="H10" s="102"/>
    </row>
    <row r="11" spans="4:8" ht="12" thickBot="1">
      <c r="D11" s="82"/>
      <c r="E11" s="170"/>
      <c r="F11" s="170"/>
      <c r="G11" s="170"/>
      <c r="H11" s="102"/>
    </row>
    <row r="12" spans="4:8" ht="42" customHeight="1" thickBot="1">
      <c r="D12" s="82"/>
      <c r="E12" s="416" t="s">
        <v>2</v>
      </c>
      <c r="F12" s="417"/>
      <c r="G12" s="418"/>
      <c r="H12" s="102"/>
    </row>
    <row r="13" spans="4:8" ht="22.5" customHeight="1" thickBot="1">
      <c r="D13" s="82"/>
      <c r="E13" s="92" t="s">
        <v>26</v>
      </c>
      <c r="F13" s="93" t="s">
        <v>230</v>
      </c>
      <c r="G13" s="94" t="s">
        <v>206</v>
      </c>
      <c r="H13" s="102"/>
    </row>
    <row r="14" spans="4:8" ht="11.25">
      <c r="D14" s="324"/>
      <c r="E14" s="308">
        <v>1</v>
      </c>
      <c r="F14" s="309">
        <f>E14+1</f>
        <v>2</v>
      </c>
      <c r="G14" s="310">
        <v>3</v>
      </c>
      <c r="H14" s="102"/>
    </row>
    <row r="15" spans="4:8" ht="11.25">
      <c r="D15" s="324"/>
      <c r="E15" s="318">
        <v>1</v>
      </c>
      <c r="F15" s="319" t="s">
        <v>267</v>
      </c>
      <c r="G15" s="326"/>
      <c r="H15" s="102"/>
    </row>
    <row r="16" spans="4:8" ht="22.5">
      <c r="D16" s="324"/>
      <c r="E16" s="318">
        <v>2</v>
      </c>
      <c r="F16" s="319" t="s">
        <v>268</v>
      </c>
      <c r="G16" s="326"/>
      <c r="H16" s="102"/>
    </row>
    <row r="17" spans="4:8" ht="55.5" customHeight="1">
      <c r="D17" s="324"/>
      <c r="E17" s="318">
        <v>3</v>
      </c>
      <c r="F17" s="319" t="s">
        <v>269</v>
      </c>
      <c r="G17" s="326"/>
      <c r="H17" s="102"/>
    </row>
    <row r="18" spans="4:8" ht="22.5">
      <c r="D18" s="324"/>
      <c r="E18" s="318">
        <v>4</v>
      </c>
      <c r="F18" s="319" t="s">
        <v>207</v>
      </c>
      <c r="G18" s="328"/>
      <c r="H18" s="102"/>
    </row>
    <row r="19" spans="4:8" ht="11.25">
      <c r="D19" s="324"/>
      <c r="E19" s="329" t="s">
        <v>453</v>
      </c>
      <c r="F19" s="151" t="s">
        <v>486</v>
      </c>
      <c r="G19" s="326"/>
      <c r="H19" s="102"/>
    </row>
    <row r="20" spans="4:8" ht="11.25">
      <c r="D20" s="324"/>
      <c r="E20" s="329" t="s">
        <v>454</v>
      </c>
      <c r="F20" s="151" t="s">
        <v>485</v>
      </c>
      <c r="G20" s="326"/>
      <c r="H20" s="102"/>
    </row>
    <row r="21" spans="4:8" ht="11.25">
      <c r="D21" s="324"/>
      <c r="E21" s="329" t="s">
        <v>208</v>
      </c>
      <c r="F21" s="151" t="s">
        <v>210</v>
      </c>
      <c r="G21" s="326"/>
      <c r="H21" s="102"/>
    </row>
    <row r="22" spans="4:8" ht="11.25">
      <c r="D22" s="324"/>
      <c r="E22" s="329" t="s">
        <v>209</v>
      </c>
      <c r="F22" s="151" t="s">
        <v>487</v>
      </c>
      <c r="G22" s="326"/>
      <c r="H22" s="102"/>
    </row>
    <row r="23" spans="4:8" ht="33.75">
      <c r="D23" s="324" t="s">
        <v>473</v>
      </c>
      <c r="E23" s="318">
        <v>5</v>
      </c>
      <c r="F23" s="319" t="s">
        <v>228</v>
      </c>
      <c r="G23" s="326"/>
      <c r="H23" s="102"/>
    </row>
    <row r="24" spans="4:8" ht="33.75">
      <c r="D24" s="324"/>
      <c r="E24" s="318">
        <v>6</v>
      </c>
      <c r="F24" s="311" t="s">
        <v>5</v>
      </c>
      <c r="G24" s="326"/>
      <c r="H24" s="102"/>
    </row>
    <row r="25" spans="4:8" ht="12" thickBot="1">
      <c r="D25" s="324" t="s">
        <v>472</v>
      </c>
      <c r="E25" s="320"/>
      <c r="F25" s="321" t="s">
        <v>231</v>
      </c>
      <c r="G25" s="322"/>
      <c r="H25" s="102"/>
    </row>
    <row r="26" spans="4:8" ht="11.25">
      <c r="D26" s="82"/>
      <c r="E26" s="170"/>
      <c r="F26" s="170"/>
      <c r="G26" s="170"/>
      <c r="H26" s="102"/>
    </row>
    <row r="27" spans="4:8" ht="27.75" customHeight="1">
      <c r="D27" s="82"/>
      <c r="E27" s="411" t="s">
        <v>229</v>
      </c>
      <c r="F27" s="412"/>
      <c r="G27" s="412"/>
      <c r="H27" s="102"/>
    </row>
    <row r="28" spans="4:8" ht="27.75" customHeight="1">
      <c r="D28" s="82"/>
      <c r="E28" s="411" t="s">
        <v>227</v>
      </c>
      <c r="F28" s="412"/>
      <c r="G28" s="412"/>
      <c r="H28" s="102"/>
    </row>
    <row r="29" spans="4:8" ht="11.25">
      <c r="D29" s="123"/>
      <c r="E29" s="109"/>
      <c r="F29" s="109"/>
      <c r="G29" s="109"/>
      <c r="H29" s="110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Taran_PN</cp:lastModifiedBy>
  <cp:lastPrinted>2009-12-25T14:33:31Z</cp:lastPrinted>
  <dcterms:created xsi:type="dcterms:W3CDTF">2007-06-09T08:43:05Z</dcterms:created>
  <dcterms:modified xsi:type="dcterms:W3CDTF">2011-02-14T12:22:00Z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