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60" windowHeight="5790"/>
  </bookViews>
  <sheets>
    <sheet name="2 кварт 12 п 18" sheetId="1" r:id="rId1"/>
  </sheets>
  <calcPr calcId="125725"/>
</workbook>
</file>

<file path=xl/calcChain.xml><?xml version="1.0" encoding="utf-8"?>
<calcChain xmlns="http://schemas.openxmlformats.org/spreadsheetml/2006/main">
  <c r="D33" i="1"/>
  <c r="K35"/>
  <c r="D17"/>
  <c r="D18"/>
  <c r="K19"/>
  <c r="D19" s="1"/>
  <c r="K22"/>
  <c r="D22" s="1"/>
  <c r="J21"/>
  <c r="K21" s="1"/>
  <c r="D21" s="1"/>
  <c r="K20"/>
  <c r="D20" s="1"/>
  <c r="I16"/>
  <c r="K16" s="1"/>
  <c r="D16" s="1"/>
  <c r="K15"/>
  <c r="D15" s="1"/>
  <c r="K14"/>
  <c r="K13"/>
  <c r="D13" s="1"/>
  <c r="J12"/>
  <c r="K12" s="1"/>
  <c r="D12" s="1"/>
  <c r="J11"/>
  <c r="I11"/>
  <c r="K11" s="1"/>
  <c r="D11" s="1"/>
  <c r="J10" l="1"/>
  <c r="K10"/>
  <c r="D9"/>
</calcChain>
</file>

<file path=xl/sharedStrings.xml><?xml version="1.0" encoding="utf-8"?>
<sst xmlns="http://schemas.openxmlformats.org/spreadsheetml/2006/main" count="78" uniqueCount="46">
  <si>
    <t>№ п/п</t>
  </si>
  <si>
    <t>Наименование сведений</t>
  </si>
  <si>
    <t xml:space="preserve">Ед. изм </t>
  </si>
  <si>
    <t>Кол-во (отопл/гвс)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</si>
  <si>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</si>
  <si>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</si>
  <si>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</si>
  <si>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</si>
  <si>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</si>
  <si>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</si>
  <si>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</si>
  <si>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</si>
  <si>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</si>
  <si>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г. Междуреченск</t>
  </si>
  <si>
    <t>по г. Междуреченску</t>
  </si>
  <si>
    <t>Количество поданных и зарегистрированных заявок к системе теплоснабжения</t>
  </si>
  <si>
    <t>шт.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</si>
  <si>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</si>
  <si>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</si>
  <si>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 теплоснабжения</t>
  </si>
  <si>
    <t>Гкал/ч</t>
  </si>
  <si>
    <t>Котельная ЦОФ "Кузбасская"</t>
  </si>
  <si>
    <t>Котельная ш. "им. В. И. Ленина"</t>
  </si>
  <si>
    <t>Котельная р-за "Сибиргинского"</t>
  </si>
  <si>
    <t>Котельная ЦОФ "Сибирь"</t>
  </si>
  <si>
    <t>Котельная р-за "Томусинского"</t>
  </si>
  <si>
    <t>Котельная  сп "Романтика"</t>
  </si>
  <si>
    <t>Котельная ок "Звездочка"</t>
  </si>
  <si>
    <t>Котельная ООО "Шахтспецстрой"</t>
  </si>
  <si>
    <t>Котельная АТЦ "Центральный"</t>
  </si>
  <si>
    <t>Котельная ОФ "Красногорская"</t>
  </si>
  <si>
    <t>Котельная п. "Таежный"</t>
  </si>
  <si>
    <t>Котельная р-за "Ольжерасского"</t>
  </si>
  <si>
    <t>по г. Гурьевску</t>
  </si>
  <si>
    <t>4.10</t>
  </si>
  <si>
    <t>4.11</t>
  </si>
  <si>
    <t>4.12</t>
  </si>
  <si>
    <t>Котельная ОАО "ГМЗ"</t>
  </si>
  <si>
    <t>устан мощн, Гкал/ч</t>
  </si>
  <si>
    <t>распол мощн, Гкал/ч</t>
  </si>
  <si>
    <t>подкл макс мощн, Гкал/час</t>
  </si>
  <si>
    <t>резерв мощн,Гкал/ч</t>
  </si>
  <si>
    <t>0,508/1,024</t>
  </si>
  <si>
    <t>Информация о наличии (отсутствии) технической возможности и поданных заявок на подключение к системе теплоснабжения (к п.18) за 2 квартал 2012 г.</t>
  </si>
  <si>
    <t>Количество поданных и зарегистрированных заявок на подключение к системе теплоснабжения</t>
  </si>
  <si>
    <t>г. Гурьевск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</si>
</sst>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view="pageBreakPreview" zoomScale="60" zoomScaleNormal="100" workbookViewId="0">
      <selection activeCell="M6" sqref="M6"/>
    </sheetView>
  </sheetViews>
  <sheetFormatPr defaultRowHeight="15"/>
  <cols>
    <col min="2" max="2" width="43.42578125" customWidth="1"/>
    <col min="4" max="4" width="13.5703125" customWidth="1"/>
    <col min="8" max="11" width="9.140625" hidden="1" customWidth="1"/>
  </cols>
  <sheetData>
    <row r="2" spans="1:11" ht="45.75" customHeight="1">
      <c r="A2" s="14" t="s">
        <v>43</v>
      </c>
      <c r="B2" s="14"/>
      <c r="C2" s="14"/>
      <c r="D2" s="14"/>
    </row>
    <row r="4" spans="1:11">
      <c r="C4" t="s">
        <v>14</v>
      </c>
    </row>
    <row r="5" spans="1:11" ht="60">
      <c r="A5" s="5" t="s">
        <v>0</v>
      </c>
      <c r="B5" s="5" t="s">
        <v>1</v>
      </c>
      <c r="C5" s="5" t="s">
        <v>2</v>
      </c>
      <c r="D5" s="6" t="s">
        <v>3</v>
      </c>
      <c r="H5" s="11" t="s">
        <v>38</v>
      </c>
      <c r="I5" s="11" t="s">
        <v>39</v>
      </c>
      <c r="J5" s="11" t="s">
        <v>40</v>
      </c>
      <c r="K5" s="11" t="s">
        <v>41</v>
      </c>
    </row>
    <row r="6" spans="1:11" ht="45">
      <c r="A6" s="1">
        <v>1</v>
      </c>
      <c r="B6" s="7" t="s">
        <v>44</v>
      </c>
      <c r="C6" s="5" t="s">
        <v>16</v>
      </c>
      <c r="D6" s="5">
        <v>0</v>
      </c>
    </row>
    <row r="7" spans="1:11" ht="30">
      <c r="A7" s="1">
        <v>2</v>
      </c>
      <c r="B7" s="7" t="s">
        <v>17</v>
      </c>
      <c r="C7" s="5" t="s">
        <v>16</v>
      </c>
      <c r="D7" s="5">
        <v>0</v>
      </c>
    </row>
    <row r="8" spans="1:11" ht="45">
      <c r="A8" s="1">
        <v>3</v>
      </c>
      <c r="B8" s="7" t="s">
        <v>18</v>
      </c>
      <c r="C8" s="5" t="s">
        <v>16</v>
      </c>
      <c r="D8" s="5">
        <v>0</v>
      </c>
    </row>
    <row r="9" spans="1:11">
      <c r="A9" s="1">
        <v>4</v>
      </c>
      <c r="B9" s="7" t="s">
        <v>19</v>
      </c>
      <c r="C9" s="5" t="s">
        <v>20</v>
      </c>
      <c r="D9" s="12">
        <f>SUM(D13:D22)+D11+D12</f>
        <v>80.351526520874756</v>
      </c>
    </row>
    <row r="10" spans="1:11">
      <c r="A10" s="13" t="s">
        <v>13</v>
      </c>
      <c r="B10" s="13"/>
      <c r="C10" s="13"/>
      <c r="D10" s="13"/>
      <c r="J10">
        <f>SUM(J11:J22)</f>
        <v>161.06172000000001</v>
      </c>
      <c r="K10">
        <f>SUM(K11:K22)</f>
        <v>81.893526520874744</v>
      </c>
    </row>
    <row r="11" spans="1:11">
      <c r="A11" s="4" t="s">
        <v>4</v>
      </c>
      <c r="B11" s="2" t="s">
        <v>21</v>
      </c>
      <c r="C11" s="5" t="s">
        <v>20</v>
      </c>
      <c r="D11" s="12">
        <f>K11</f>
        <v>6.5290699999999973</v>
      </c>
      <c r="H11">
        <v>72.5</v>
      </c>
      <c r="I11">
        <f>0.8*H11</f>
        <v>58</v>
      </c>
      <c r="J11">
        <f>50.795+0.67593</f>
        <v>51.470930000000003</v>
      </c>
      <c r="K11">
        <f>I11-J11</f>
        <v>6.5290699999999973</v>
      </c>
    </row>
    <row r="12" spans="1:11">
      <c r="A12" s="4" t="s">
        <v>5</v>
      </c>
      <c r="B12" s="2" t="s">
        <v>22</v>
      </c>
      <c r="C12" s="5" t="s">
        <v>20</v>
      </c>
      <c r="D12" s="12">
        <f t="shared" ref="D12:D22" si="0">K12</f>
        <v>31.469810000000003</v>
      </c>
      <c r="H12">
        <v>94.25</v>
      </c>
      <c r="I12">
        <v>64.06</v>
      </c>
      <c r="J12">
        <f>31.916+0.67419</f>
        <v>32.59019</v>
      </c>
      <c r="K12">
        <f t="shared" ref="K12:K16" si="1">I12-J12</f>
        <v>31.469810000000003</v>
      </c>
    </row>
    <row r="13" spans="1:11">
      <c r="A13" s="4" t="s">
        <v>6</v>
      </c>
      <c r="B13" s="2" t="s">
        <v>25</v>
      </c>
      <c r="C13" s="5" t="s">
        <v>20</v>
      </c>
      <c r="D13" s="12">
        <f t="shared" si="0"/>
        <v>1.918000000000001</v>
      </c>
      <c r="H13">
        <v>16.899999999999999</v>
      </c>
      <c r="I13">
        <v>11.13</v>
      </c>
      <c r="J13">
        <v>9.2119999999999997</v>
      </c>
      <c r="K13">
        <f t="shared" si="1"/>
        <v>1.918000000000001</v>
      </c>
    </row>
    <row r="14" spans="1:11">
      <c r="A14" s="4" t="s">
        <v>7</v>
      </c>
      <c r="B14" s="2" t="s">
        <v>26</v>
      </c>
      <c r="C14" s="5" t="s">
        <v>20</v>
      </c>
      <c r="D14" s="12" t="s">
        <v>42</v>
      </c>
      <c r="H14">
        <v>4.5</v>
      </c>
      <c r="I14">
        <v>3.1</v>
      </c>
      <c r="J14">
        <v>1.5580000000000001</v>
      </c>
      <c r="K14">
        <f t="shared" si="1"/>
        <v>1.542</v>
      </c>
    </row>
    <row r="15" spans="1:11">
      <c r="A15" s="4" t="s">
        <v>8</v>
      </c>
      <c r="B15" s="2" t="s">
        <v>27</v>
      </c>
      <c r="C15" s="5" t="s">
        <v>20</v>
      </c>
      <c r="D15" s="12">
        <f t="shared" si="0"/>
        <v>0.81500000000000006</v>
      </c>
      <c r="H15">
        <v>2.1</v>
      </c>
      <c r="I15">
        <v>1.6</v>
      </c>
      <c r="J15">
        <v>0.78500000000000003</v>
      </c>
      <c r="K15">
        <f t="shared" si="1"/>
        <v>0.81500000000000006</v>
      </c>
    </row>
    <row r="16" spans="1:11">
      <c r="A16" s="4" t="s">
        <v>9</v>
      </c>
      <c r="B16" s="2" t="s">
        <v>28</v>
      </c>
      <c r="C16" s="5" t="s">
        <v>20</v>
      </c>
      <c r="D16" s="12">
        <f t="shared" si="0"/>
        <v>1.6999999999999904E-2</v>
      </c>
      <c r="H16">
        <v>1.95</v>
      </c>
      <c r="I16">
        <f>0.7*H16</f>
        <v>1.365</v>
      </c>
      <c r="J16">
        <v>1.3480000000000001</v>
      </c>
      <c r="K16">
        <f t="shared" si="1"/>
        <v>1.6999999999999904E-2</v>
      </c>
    </row>
    <row r="17" spans="1:11">
      <c r="A17" s="4" t="s">
        <v>10</v>
      </c>
      <c r="B17" s="2" t="s">
        <v>29</v>
      </c>
      <c r="C17" s="5" t="s">
        <v>20</v>
      </c>
      <c r="D17" s="12">
        <f>K17</f>
        <v>0</v>
      </c>
      <c r="H17">
        <v>8</v>
      </c>
      <c r="I17">
        <v>6.4</v>
      </c>
      <c r="J17">
        <v>14.638999999999999</v>
      </c>
      <c r="K17">
        <v>0</v>
      </c>
    </row>
    <row r="18" spans="1:11">
      <c r="A18" s="4" t="s">
        <v>11</v>
      </c>
      <c r="B18" s="2" t="s">
        <v>30</v>
      </c>
      <c r="C18" s="5" t="s">
        <v>20</v>
      </c>
      <c r="D18" s="12">
        <f t="shared" si="0"/>
        <v>0</v>
      </c>
      <c r="H18">
        <v>6.5</v>
      </c>
      <c r="I18">
        <v>5.2</v>
      </c>
      <c r="J18">
        <v>6.4340000000000002</v>
      </c>
      <c r="K18">
        <v>0</v>
      </c>
    </row>
    <row r="19" spans="1:11">
      <c r="A19" s="4" t="s">
        <v>12</v>
      </c>
      <c r="B19" s="8" t="s">
        <v>32</v>
      </c>
      <c r="C19" s="5" t="s">
        <v>20</v>
      </c>
      <c r="D19" s="12">
        <f t="shared" si="0"/>
        <v>1.5422465208747516</v>
      </c>
      <c r="H19">
        <v>10.75</v>
      </c>
      <c r="I19">
        <v>9.3089999999999993</v>
      </c>
      <c r="J19">
        <v>6.0359999999999996</v>
      </c>
      <c r="K19">
        <f>I19/J19</f>
        <v>1.5422465208747516</v>
      </c>
    </row>
    <row r="20" spans="1:11">
      <c r="A20" s="4" t="s">
        <v>34</v>
      </c>
      <c r="B20" s="2" t="s">
        <v>23</v>
      </c>
      <c r="C20" s="5" t="s">
        <v>20</v>
      </c>
      <c r="D20" s="12">
        <f t="shared" si="0"/>
        <v>30.426999999999992</v>
      </c>
      <c r="H20">
        <v>85</v>
      </c>
      <c r="I20">
        <v>64.599999999999994</v>
      </c>
      <c r="J20">
        <v>34.173000000000002</v>
      </c>
      <c r="K20">
        <f>I20-J20</f>
        <v>30.426999999999992</v>
      </c>
    </row>
    <row r="21" spans="1:11">
      <c r="A21" s="4" t="s">
        <v>35</v>
      </c>
      <c r="B21" s="2" t="s">
        <v>24</v>
      </c>
      <c r="C21" s="5" t="s">
        <v>20</v>
      </c>
      <c r="D21" s="12">
        <f t="shared" si="0"/>
        <v>6.2574000000000005</v>
      </c>
      <c r="H21">
        <v>11.9</v>
      </c>
      <c r="I21">
        <v>8.4</v>
      </c>
      <c r="J21">
        <f>1.386+0.7566</f>
        <v>2.1425999999999998</v>
      </c>
      <c r="K21">
        <f>I21-J21</f>
        <v>6.2574000000000005</v>
      </c>
    </row>
    <row r="22" spans="1:11">
      <c r="A22" s="4" t="s">
        <v>36</v>
      </c>
      <c r="B22" s="8" t="s">
        <v>31</v>
      </c>
      <c r="C22" s="5" t="s">
        <v>20</v>
      </c>
      <c r="D22" s="12">
        <f t="shared" si="0"/>
        <v>1.3759999999999999</v>
      </c>
      <c r="H22">
        <v>3</v>
      </c>
      <c r="I22">
        <v>2.0489999999999999</v>
      </c>
      <c r="J22">
        <v>0.67300000000000004</v>
      </c>
      <c r="K22">
        <f>I22-J22</f>
        <v>1.3759999999999999</v>
      </c>
    </row>
    <row r="26" spans="1:11" ht="49.5" customHeight="1">
      <c r="A26" s="14" t="s">
        <v>43</v>
      </c>
      <c r="B26" s="14"/>
      <c r="C26" s="14"/>
      <c r="D26" s="14"/>
    </row>
    <row r="28" spans="1:11">
      <c r="C28" t="s">
        <v>33</v>
      </c>
    </row>
    <row r="29" spans="1:11" ht="30">
      <c r="A29" s="5" t="s">
        <v>0</v>
      </c>
      <c r="B29" s="5" t="s">
        <v>1</v>
      </c>
      <c r="C29" s="5" t="s">
        <v>2</v>
      </c>
      <c r="D29" s="6" t="s">
        <v>3</v>
      </c>
    </row>
    <row r="30" spans="1:11" ht="30">
      <c r="A30" s="3">
        <v>1</v>
      </c>
      <c r="B30" s="7" t="s">
        <v>15</v>
      </c>
      <c r="C30" s="5" t="s">
        <v>16</v>
      </c>
      <c r="D30" s="5">
        <v>0</v>
      </c>
    </row>
    <row r="31" spans="1:11" ht="30">
      <c r="A31" s="3">
        <v>2</v>
      </c>
      <c r="B31" s="7" t="s">
        <v>17</v>
      </c>
      <c r="C31" s="5" t="s">
        <v>16</v>
      </c>
      <c r="D31" s="5">
        <v>0</v>
      </c>
    </row>
    <row r="32" spans="1:11" ht="60">
      <c r="A32" s="3">
        <v>3</v>
      </c>
      <c r="B32" s="7" t="s">
        <v>18</v>
      </c>
      <c r="C32" s="5" t="s">
        <v>16</v>
      </c>
      <c r="D32" s="5">
        <v>0</v>
      </c>
      <c r="H32" s="11" t="s">
        <v>38</v>
      </c>
      <c r="I32" s="11" t="s">
        <v>39</v>
      </c>
      <c r="J32" s="11" t="s">
        <v>40</v>
      </c>
      <c r="K32" s="11" t="s">
        <v>41</v>
      </c>
    </row>
    <row r="33" spans="1:11">
      <c r="A33" s="3">
        <v>4</v>
      </c>
      <c r="B33" s="7" t="s">
        <v>19</v>
      </c>
      <c r="C33" s="5" t="s">
        <v>20</v>
      </c>
      <c r="D33" s="5">
        <f>SUM(D35)</f>
        <v>18.82</v>
      </c>
    </row>
    <row r="34" spans="1:11">
      <c r="A34" s="13" t="s">
        <v>45</v>
      </c>
      <c r="B34" s="13"/>
      <c r="C34" s="13"/>
      <c r="D34" s="13"/>
    </row>
    <row r="35" spans="1:11">
      <c r="A35" s="4" t="s">
        <v>4</v>
      </c>
      <c r="B35" s="10" t="s">
        <v>37</v>
      </c>
      <c r="C35" s="5" t="s">
        <v>20</v>
      </c>
      <c r="D35" s="9">
        <v>18.82</v>
      </c>
      <c r="H35">
        <v>80</v>
      </c>
      <c r="I35">
        <v>55.95</v>
      </c>
      <c r="J35">
        <v>38.488999999999997</v>
      </c>
      <c r="K35">
        <f>I35-J35</f>
        <v>17.461000000000006</v>
      </c>
    </row>
  </sheetData>
  <mergeCells count="4">
    <mergeCell ref="A10:D10"/>
    <mergeCell ref="A2:D2"/>
    <mergeCell ref="A26:D26"/>
    <mergeCell ref="A34:D34"/>
  </mergeCells>
  <pageMargins left="0.7" right="0.7" top="0.75" bottom="0.75" header="0.3" footer="0.3"/>
  <pageSetup paperSize="9" orientation="portrait" horizontalDpi="180" verticalDpi="18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 12 п 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2012-07-27T03:34:14Z</dcterms:modified>
</cp:coreProperties>
</file>